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2\"/>
    </mc:Choice>
  </mc:AlternateContent>
  <xr:revisionPtr revIDLastSave="0" documentId="13_ncr:1_{10488E2E-E65B-42EB-A382-FB180830CDA0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2 Presupuesto Aprobado-Ejec " sheetId="2" r:id="rId1"/>
  </sheets>
  <definedNames>
    <definedName name="_xlnm.Print_Area" localSheetId="0">'P2 Presupuesto Aprobado-Ejec '!$A$1:$L$89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0" i="2" l="1"/>
  <c r="L57" i="2"/>
  <c r="L52" i="2"/>
  <c r="L24" i="2"/>
  <c r="L22" i="2"/>
  <c r="L21" i="2"/>
  <c r="L15" i="2"/>
  <c r="L12" i="2"/>
  <c r="L11" i="2"/>
  <c r="K16" i="2"/>
  <c r="L16" i="2" s="1"/>
  <c r="J16" i="2"/>
  <c r="K10" i="2"/>
  <c r="J10" i="2"/>
  <c r="I52" i="2"/>
  <c r="I16" i="2"/>
  <c r="I10" i="2"/>
  <c r="I83" i="2" s="1"/>
  <c r="H16" i="2"/>
  <c r="L79" i="2"/>
  <c r="H52" i="2"/>
  <c r="H10" i="2"/>
  <c r="H83" i="2" s="1"/>
  <c r="G52" i="2"/>
  <c r="F52" i="2"/>
  <c r="G16" i="2"/>
  <c r="F16" i="2"/>
  <c r="E16" i="2"/>
  <c r="K83" i="2" l="1"/>
  <c r="L10" i="2"/>
  <c r="K9" i="2"/>
  <c r="L9" i="2" s="1"/>
  <c r="J83" i="2"/>
  <c r="J9" i="2"/>
  <c r="I9" i="2"/>
  <c r="H9" i="2"/>
  <c r="L17" i="2"/>
  <c r="G10" i="2"/>
  <c r="G9" i="2" s="1"/>
  <c r="F10" i="2"/>
  <c r="C78" i="2"/>
  <c r="C74" i="2" s="1"/>
  <c r="B78" i="2"/>
  <c r="B74" i="2" s="1"/>
  <c r="L23" i="2"/>
  <c r="D78" i="2"/>
  <c r="E78" i="2"/>
  <c r="E74" i="2" s="1"/>
  <c r="D70" i="2"/>
  <c r="E70" i="2"/>
  <c r="D62" i="2"/>
  <c r="E62" i="2"/>
  <c r="D52" i="2"/>
  <c r="E52" i="2"/>
  <c r="D36" i="2"/>
  <c r="E36" i="2"/>
  <c r="D26" i="2"/>
  <c r="E26" i="2"/>
  <c r="D16" i="2"/>
  <c r="E10" i="2"/>
  <c r="D10" i="2"/>
  <c r="C70" i="2"/>
  <c r="B70" i="2"/>
  <c r="C62" i="2"/>
  <c r="B62" i="2"/>
  <c r="C52" i="2"/>
  <c r="B52" i="2"/>
  <c r="C36" i="2"/>
  <c r="B36" i="2"/>
  <c r="C26" i="2"/>
  <c r="B26" i="2"/>
  <c r="C16" i="2"/>
  <c r="B16" i="2"/>
  <c r="B10" i="2"/>
  <c r="C10" i="2"/>
  <c r="L78" i="2" l="1"/>
  <c r="L70" i="2"/>
  <c r="D74" i="2"/>
  <c r="L74" i="2" s="1"/>
  <c r="G83" i="2"/>
  <c r="F83" i="2"/>
  <c r="F9" i="2"/>
  <c r="B9" i="2"/>
  <c r="E9" i="2"/>
  <c r="E83" i="2"/>
  <c r="C83" i="2"/>
  <c r="B83" i="2"/>
  <c r="L62" i="2"/>
  <c r="C9" i="2"/>
  <c r="D9" i="2"/>
  <c r="D83" i="2" l="1"/>
  <c r="L83" i="2" s="1"/>
</calcChain>
</file>

<file path=xl/sharedStrings.xml><?xml version="1.0" encoding="utf-8"?>
<sst xmlns="http://schemas.openxmlformats.org/spreadsheetml/2006/main" count="99" uniqueCount="99">
  <si>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</si>
  <si>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</si>
  <si>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</si>
  <si>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</si>
  <si>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</si>
  <si>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</si>
  <si>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</si>
  <si>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</si>
  <si>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</si>
  <si>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</si>
  <si>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</si>
  <si>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</si>
  <si>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</si>
  <si>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</si>
  <si>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</si>
  <si>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</si>
  <si>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</si>
  <si>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</si>
  <si>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</si>
  <si>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</si>
  <si>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</si>
  <si>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</si>
  <si>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</si>
  <si>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</si>
  <si>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</si>
  <si>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</si>
  <si>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</si>
  <si>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</si>
  <si>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</si>
  <si>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</si>
  <si>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</si>
  <si>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</si>
  <si>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</si>
  <si>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</si>
  <si>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</si>
  <si>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</si>
  <si>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</si>
  <si>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</si>
  <si>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</si>
  <si>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</si>
  <si>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</si>
  <si>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</si>
  <si>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</si>
  <si>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</si>
  <si>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</si>
  <si>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</si>
  <si>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</si>
  <si>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</si>
  <si>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</si>
  <si>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</si>
  <si>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</si>
  <si>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</si>
  <si>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</si>
  <si>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</si>
  <si>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</si>
  <si>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</si>
  <si>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</si>
  <si>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</si>
  <si>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</si>
  <si>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</si>
  <si>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</si>
  <si>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</si>
  <si>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</si>
  <si>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</si>
  <si>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</si>
  <si>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</si>
  <si>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</si>
  <si>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</si>
  <si>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</si>
  <si>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</si>
  <si>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</si>
  <si>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</si>
  <si>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</si>
  <si>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</si>
  <si>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</si>
  <si>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</si>
  <si>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</si>
  <si>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</si>
  <si>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</si>
  <si>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</si>
  <si>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</si>
  <si>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</si>
  <si>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</si>
  <si>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</si>
  <si>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</si>
  <si>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</si>
  <si>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</si>
  <si>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</si>
  <si>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</si>
  <si>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</si>
  <si>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Año 2022</t>
  </si>
  <si>
    <t>Marzo</t>
  </si>
  <si>
    <t>Abril</t>
  </si>
  <si>
    <t>Mayo</t>
  </si>
  <si>
    <t>Junio</t>
  </si>
  <si>
    <t>Julio</t>
  </si>
  <si>
    <t>Agosto</t>
  </si>
  <si>
    <t>ENC.SECC.EJECUCION PRESUPUESTARIA</t>
  </si>
  <si>
    <t xml:space="preserve">               EDMUNDO VIZCAINO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</si>
</sst>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7" xfId="0" applyBorder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/>
    </xf>
    <xf numFmtId="43" fontId="0" fillId="0" borderId="0" xfId="1" applyFont="1"/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5" fontId="3" fillId="2" borderId="2" xfId="0" applyNumberFormat="1" applyFont="1" applyFill="1" applyBorder="1"/>
    <xf numFmtId="165" fontId="3" fillId="0" borderId="1" xfId="1" applyNumberFormat="1" applyFont="1" applyBorder="1"/>
    <xf numFmtId="165" fontId="3" fillId="2" borderId="2" xfId="1" applyNumberFormat="1" applyFont="1" applyFill="1" applyBorder="1"/>
    <xf numFmtId="165" fontId="0" fillId="0" borderId="0" xfId="1" applyNumberFormat="1" applyFont="1" applyAlignment="1">
      <alignment vertical="center" wrapText="1"/>
    </xf>
    <xf numFmtId="165" fontId="0" fillId="0" borderId="0" xfId="1" applyNumberFormat="1" applyFont="1" applyAlignment="1">
      <alignment horizontal="left" vertical="center"/>
    </xf>
    <xf numFmtId="0" fontId="6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3" fillId="0" borderId="0" xfId="1" applyFont="1"/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152400</xdr:rowOff>
    </xdr:from>
    <xdr:to>
      <xdr:col>0</xdr:col>
      <xdr:colOff>1854105</xdr:colOff>
      <xdr:row>5</xdr:row>
      <xdr:rowOff>151332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9C6893-A7DC-4B31-AC26-9E6F2E7B6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953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1</xdr:row>
      <xdr:rowOff>152400</xdr:rowOff>
    </xdr:from>
    <xdr:to>
      <xdr:col>9</xdr:col>
      <xdr:colOff>946175</xdr:colOff>
      <xdr:row>5</xdr:row>
      <xdr:rowOff>114753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5574338-F39B-42DB-A396-7828994E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30100" y="51435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M98"/>
  <sheetViews>
    <sheetView showGridLines="0" tabSelected="1" topLeftCell="A67" workbookViewId="0">
      <selection activeCell="J89" sqref="J89"/>
    </sheetView>
  </sheetViews>
  <sheetFormatPr baseColWidth="10" defaultColWidth="11.42578125" defaultRowHeight="15" x14ac:dyDescent="0.25"/>
  <cols>
    <col min="1" max="1" width="70.42578125" customWidth="1"/>
    <col min="2" max="2" width="17.5703125" customWidth="1"/>
    <col min="3" max="3" width="16.7109375" customWidth="1"/>
    <col min="4" max="5" width="15.140625" bestFit="1" customWidth="1"/>
    <col min="6" max="11" width="15.140625" customWidth="1"/>
    <col min="12" max="12" width="16.85546875" bestFit="1" customWidth="1"/>
  </cols>
  <sheetData>
    <row r="1" spans="1:13" ht="28.5" customHeight="1" x14ac:dyDescent="0.25">
      <c r="A1" s="26" t="s">
        <v>87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 ht="21" customHeight="1" x14ac:dyDescent="0.25">
      <c r="A2" s="28" t="s">
        <v>88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3" ht="15.75" x14ac:dyDescent="0.25">
      <c r="A3" s="33" t="s">
        <v>90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3" ht="15.75" customHeight="1" x14ac:dyDescent="0.25">
      <c r="A4" s="35" t="s">
        <v>81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3" ht="15.75" customHeight="1" x14ac:dyDescent="0.25">
      <c r="A5" s="25" t="s">
        <v>76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7" spans="1:13" ht="25.5" customHeight="1" x14ac:dyDescent="0.25">
      <c r="A7" s="30" t="s">
        <v>66</v>
      </c>
      <c r="B7" s="31" t="s">
        <v>83</v>
      </c>
      <c r="C7" s="31" t="s">
        <v>82</v>
      </c>
      <c r="D7" s="36" t="s">
        <v>80</v>
      </c>
      <c r="E7" s="37"/>
      <c r="F7" s="37"/>
      <c r="G7" s="37"/>
      <c r="H7" s="37"/>
      <c r="I7" s="37"/>
      <c r="J7" s="37"/>
      <c r="K7" s="37"/>
      <c r="L7" s="38"/>
    </row>
    <row r="8" spans="1:13" x14ac:dyDescent="0.25">
      <c r="A8" s="30"/>
      <c r="B8" s="32"/>
      <c r="C8" s="32"/>
      <c r="D8" s="7" t="s">
        <v>78</v>
      </c>
      <c r="E8" s="7" t="s">
        <v>79</v>
      </c>
      <c r="F8" s="7" t="s">
        <v>91</v>
      </c>
      <c r="G8" s="7" t="s">
        <v>92</v>
      </c>
      <c r="H8" s="7" t="s">
        <v>93</v>
      </c>
      <c r="I8" s="7" t="s">
        <v>94</v>
      </c>
      <c r="J8" s="7" t="s">
        <v>95</v>
      </c>
      <c r="K8" s="7" t="s">
        <v>96</v>
      </c>
      <c r="L8" s="7" t="s">
        <v>77</v>
      </c>
    </row>
    <row r="9" spans="1:13" x14ac:dyDescent="0.25">
      <c r="A9" s="1" t="s">
        <v>0</v>
      </c>
      <c r="B9" s="16">
        <f>+B10+B16+B26+B36+B52+B62+B70</f>
        <v>7267707370</v>
      </c>
      <c r="C9" s="16">
        <f>+C10+C16+C26+C36+C52+C62+C70</f>
        <v>7267707370</v>
      </c>
      <c r="D9" s="21">
        <f t="shared" ref="D9:K9" si="0">+D10+D16</f>
        <v>237865368.03</v>
      </c>
      <c r="E9" s="21">
        <f t="shared" si="0"/>
        <v>261377575.72000003</v>
      </c>
      <c r="F9" s="21">
        <f t="shared" si="0"/>
        <v>240986270.25999999</v>
      </c>
      <c r="G9" s="21">
        <f>+G10+G16+G52</f>
        <v>264146951.25999999</v>
      </c>
      <c r="H9" s="21">
        <f t="shared" si="0"/>
        <v>402467891.69000006</v>
      </c>
      <c r="I9" s="21">
        <f t="shared" si="0"/>
        <v>253252337.68000001</v>
      </c>
      <c r="J9" s="21">
        <f t="shared" si="0"/>
        <v>244041167.65000001</v>
      </c>
      <c r="K9" s="21">
        <f t="shared" si="0"/>
        <v>243238426.68000001</v>
      </c>
      <c r="L9" s="16">
        <f>SUM(D9:K9)</f>
        <v>2147375988.9700003</v>
      </c>
    </row>
    <row r="10" spans="1:13" x14ac:dyDescent="0.25">
      <c r="A10" s="2" t="s">
        <v>1</v>
      </c>
      <c r="B10" s="17">
        <f>+B11+B12+B14+B15</f>
        <v>4693035254</v>
      </c>
      <c r="C10" s="17">
        <f>+C11+C12+C14+C15</f>
        <v>4693035254</v>
      </c>
      <c r="D10" s="14">
        <f t="shared" ref="D10:K10" si="1">+D11+D12+D15</f>
        <v>237865368.03</v>
      </c>
      <c r="E10" s="14">
        <f t="shared" si="1"/>
        <v>245329930.92000002</v>
      </c>
      <c r="F10" s="14">
        <f t="shared" si="1"/>
        <v>240986270.25999999</v>
      </c>
      <c r="G10" s="14">
        <f t="shared" si="1"/>
        <v>250548766.47</v>
      </c>
      <c r="H10" s="14">
        <f t="shared" si="1"/>
        <v>267746626.01000002</v>
      </c>
      <c r="I10" s="14">
        <f t="shared" si="1"/>
        <v>253252337.68000001</v>
      </c>
      <c r="J10" s="14">
        <f t="shared" si="1"/>
        <v>244041167.65000001</v>
      </c>
      <c r="K10" s="14">
        <f t="shared" si="1"/>
        <v>242552497.45000002</v>
      </c>
      <c r="L10" s="14">
        <f>SUM(D10:K10)</f>
        <v>1982322964.4700003</v>
      </c>
    </row>
    <row r="11" spans="1:13" x14ac:dyDescent="0.25">
      <c r="A11" s="4" t="s">
        <v>2</v>
      </c>
      <c r="B11" s="13">
        <v>3204201060</v>
      </c>
      <c r="C11" s="13">
        <v>3204201060</v>
      </c>
      <c r="D11" s="23">
        <v>199798096</v>
      </c>
      <c r="E11" s="19">
        <v>206232097</v>
      </c>
      <c r="F11" s="19">
        <v>202492918</v>
      </c>
      <c r="G11" s="19">
        <v>210716091.94</v>
      </c>
      <c r="H11" s="19">
        <v>225627096.80000001</v>
      </c>
      <c r="I11" s="19">
        <v>211220303.83000001</v>
      </c>
      <c r="J11" s="19">
        <v>204778336.75</v>
      </c>
      <c r="K11" s="19">
        <v>203576540.52000001</v>
      </c>
      <c r="L11" s="14">
        <f>SUM(D11:K11)</f>
        <v>1664441480.8399999</v>
      </c>
    </row>
    <row r="12" spans="1:13" x14ac:dyDescent="0.25">
      <c r="A12" s="4" t="s">
        <v>3</v>
      </c>
      <c r="B12" s="13">
        <v>838574162</v>
      </c>
      <c r="C12" s="13">
        <v>838574162</v>
      </c>
      <c r="D12" s="13">
        <v>8244330</v>
      </c>
      <c r="E12" s="19">
        <v>8303741</v>
      </c>
      <c r="F12" s="19">
        <v>8257830</v>
      </c>
      <c r="G12" s="19">
        <v>8344130</v>
      </c>
      <c r="H12" s="19">
        <v>8417830</v>
      </c>
      <c r="I12" s="19">
        <v>10725794</v>
      </c>
      <c r="J12" s="19">
        <v>8689730</v>
      </c>
      <c r="K12" s="19">
        <v>8565430</v>
      </c>
      <c r="L12" s="14">
        <f>SUM(D12:K12)</f>
        <v>69548815</v>
      </c>
    </row>
    <row r="13" spans="1:13" x14ac:dyDescent="0.25">
      <c r="A13" s="4" t="s">
        <v>4</v>
      </c>
      <c r="B13" s="13">
        <v>0</v>
      </c>
      <c r="C13" s="13">
        <v>0</v>
      </c>
      <c r="D13" s="18"/>
      <c r="E13" s="18"/>
      <c r="F13" s="18"/>
      <c r="G13" s="18"/>
      <c r="H13" s="18"/>
      <c r="I13" s="18"/>
      <c r="J13" s="18"/>
      <c r="K13" s="18"/>
      <c r="M13" s="8"/>
    </row>
    <row r="14" spans="1:13" x14ac:dyDescent="0.25">
      <c r="A14" s="4" t="s">
        <v>5</v>
      </c>
      <c r="B14" s="13">
        <v>300146164</v>
      </c>
      <c r="C14" s="13">
        <v>300146164</v>
      </c>
      <c r="D14" s="18"/>
      <c r="E14" s="18"/>
      <c r="F14" s="18"/>
      <c r="G14" s="18"/>
      <c r="H14" s="18"/>
      <c r="I14" s="18"/>
      <c r="J14" s="18"/>
      <c r="K14" s="18"/>
    </row>
    <row r="15" spans="1:13" x14ac:dyDescent="0.25">
      <c r="A15" s="4" t="s">
        <v>6</v>
      </c>
      <c r="B15" s="13">
        <v>350113868</v>
      </c>
      <c r="C15" s="13">
        <v>350113868</v>
      </c>
      <c r="D15" s="13">
        <v>29822942.030000001</v>
      </c>
      <c r="E15" s="24">
        <v>30794092.920000002</v>
      </c>
      <c r="F15" s="24">
        <v>30235522.260000002</v>
      </c>
      <c r="G15" s="24">
        <v>31488544.530000001</v>
      </c>
      <c r="H15" s="24">
        <v>33701699.210000001</v>
      </c>
      <c r="I15" s="24">
        <v>31306239.850000001</v>
      </c>
      <c r="J15" s="24">
        <v>30573100.899999999</v>
      </c>
      <c r="K15" s="24">
        <v>30410526.93</v>
      </c>
      <c r="L15" s="14">
        <f>SUM(D15:K15)</f>
        <v>248332668.63000003</v>
      </c>
    </row>
    <row r="16" spans="1:13" x14ac:dyDescent="0.25">
      <c r="A16" s="2" t="s">
        <v>7</v>
      </c>
      <c r="B16" s="17">
        <f>+B17+B18+B19+B20+B21+B22+B23+B24+B25</f>
        <v>1575737789</v>
      </c>
      <c r="C16" s="17">
        <f>+C17+C18+C19+C20+C21+C22+C23+C24+C25</f>
        <v>1575737789</v>
      </c>
      <c r="D16" s="14">
        <f>+D22</f>
        <v>0</v>
      </c>
      <c r="E16" s="14">
        <f>+E22</f>
        <v>16047644.800000001</v>
      </c>
      <c r="F16" s="14">
        <f>+F22</f>
        <v>0</v>
      </c>
      <c r="G16" s="14">
        <f>+G21+G24</f>
        <v>11315591.65</v>
      </c>
      <c r="H16" s="14">
        <f>+H21+H22+H24</f>
        <v>134721265.68000001</v>
      </c>
      <c r="I16" s="14">
        <f>+I21+I22+I24</f>
        <v>0</v>
      </c>
      <c r="J16" s="14">
        <f>+J21+J22+J24</f>
        <v>0</v>
      </c>
      <c r="K16" s="14">
        <f>+K21+K22+K24</f>
        <v>685929.23</v>
      </c>
      <c r="L16" s="14">
        <f>SUM(D16:K16)</f>
        <v>162770431.35999998</v>
      </c>
    </row>
    <row r="17" spans="1:12" x14ac:dyDescent="0.25">
      <c r="A17" s="4" t="s">
        <v>8</v>
      </c>
      <c r="B17" s="13">
        <v>259128243</v>
      </c>
      <c r="C17" s="13">
        <v>259128243</v>
      </c>
      <c r="D17" s="19">
        <v>0</v>
      </c>
      <c r="E17" s="19"/>
      <c r="F17" s="19"/>
      <c r="G17" s="19"/>
      <c r="H17" s="19"/>
      <c r="I17" s="19"/>
      <c r="J17" s="19"/>
      <c r="K17" s="19"/>
      <c r="L17" s="19">
        <f>SUM(D17:G17)</f>
        <v>0</v>
      </c>
    </row>
    <row r="18" spans="1:12" x14ac:dyDescent="0.25">
      <c r="A18" s="4" t="s">
        <v>9</v>
      </c>
      <c r="B18" s="13">
        <v>77337895</v>
      </c>
      <c r="C18" s="13">
        <v>77337895</v>
      </c>
      <c r="D18" s="19"/>
      <c r="E18" s="19"/>
      <c r="F18" s="19"/>
      <c r="G18" s="19"/>
      <c r="H18" s="19"/>
      <c r="I18" s="19"/>
      <c r="J18" s="19"/>
      <c r="K18" s="19"/>
      <c r="L18" s="19"/>
    </row>
    <row r="19" spans="1:12" x14ac:dyDescent="0.25">
      <c r="A19" s="4" t="s">
        <v>10</v>
      </c>
      <c r="B19" s="13">
        <v>180000000</v>
      </c>
      <c r="C19" s="13">
        <v>180000000</v>
      </c>
      <c r="D19" s="19"/>
      <c r="E19" s="19"/>
      <c r="F19" s="19"/>
      <c r="G19" s="19"/>
      <c r="H19" s="19"/>
      <c r="I19" s="19"/>
      <c r="J19" s="19"/>
      <c r="K19" s="19"/>
      <c r="L19" s="19"/>
    </row>
    <row r="20" spans="1:12" x14ac:dyDescent="0.25">
      <c r="A20" s="4" t="s">
        <v>11</v>
      </c>
      <c r="B20" s="13">
        <v>10152600</v>
      </c>
      <c r="C20" s="13">
        <v>10152600</v>
      </c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25">
      <c r="A21" s="4" t="s">
        <v>12</v>
      </c>
      <c r="B21" s="13">
        <v>44143939</v>
      </c>
      <c r="C21" s="13">
        <v>44143939</v>
      </c>
      <c r="D21" s="19">
        <v>0</v>
      </c>
      <c r="E21" s="19"/>
      <c r="F21" s="19"/>
      <c r="G21" s="19">
        <v>9906428.5800000001</v>
      </c>
      <c r="H21" s="19">
        <v>134375301.96000001</v>
      </c>
      <c r="I21" s="19"/>
      <c r="J21" s="19"/>
      <c r="K21" s="19"/>
      <c r="L21" s="14">
        <f>SUM(D21:K21)</f>
        <v>144281730.54000002</v>
      </c>
    </row>
    <row r="22" spans="1:12" x14ac:dyDescent="0.25">
      <c r="A22" s="4" t="s">
        <v>13</v>
      </c>
      <c r="B22" s="13">
        <v>193282722</v>
      </c>
      <c r="C22" s="13">
        <v>193282722</v>
      </c>
      <c r="D22" s="19"/>
      <c r="E22" s="19">
        <v>16047644.800000001</v>
      </c>
      <c r="F22" s="19"/>
      <c r="G22" s="19"/>
      <c r="H22" s="19">
        <v>345963.72</v>
      </c>
      <c r="I22" s="19"/>
      <c r="J22" s="19"/>
      <c r="K22" s="19">
        <v>163064.16</v>
      </c>
      <c r="L22" s="14">
        <f>SUM(D22:K22)</f>
        <v>16556672.680000002</v>
      </c>
    </row>
    <row r="23" spans="1:12" x14ac:dyDescent="0.25">
      <c r="A23" s="4" t="s">
        <v>14</v>
      </c>
      <c r="B23" s="13">
        <v>135439498</v>
      </c>
      <c r="C23" s="13">
        <v>135439498</v>
      </c>
      <c r="D23" s="19"/>
      <c r="E23" s="19"/>
      <c r="F23" s="19"/>
      <c r="G23" s="19"/>
      <c r="H23" s="19"/>
      <c r="I23" s="19"/>
      <c r="J23" s="19"/>
      <c r="K23" s="19"/>
      <c r="L23" s="19">
        <f>SUM(D23:E23)</f>
        <v>0</v>
      </c>
    </row>
    <row r="24" spans="1:12" x14ac:dyDescent="0.25">
      <c r="A24" s="4" t="s">
        <v>15</v>
      </c>
      <c r="B24" s="13">
        <v>620252892</v>
      </c>
      <c r="C24" s="13">
        <v>620252892</v>
      </c>
      <c r="D24" s="19"/>
      <c r="E24" s="19"/>
      <c r="F24" s="19"/>
      <c r="G24" s="19">
        <v>1409163.07</v>
      </c>
      <c r="H24" s="19"/>
      <c r="I24" s="19"/>
      <c r="J24" s="19"/>
      <c r="K24" s="19">
        <v>522865.07</v>
      </c>
      <c r="L24" s="14">
        <f>SUM(D24:K24)</f>
        <v>1932028.1400000001</v>
      </c>
    </row>
    <row r="25" spans="1:12" x14ac:dyDescent="0.25">
      <c r="A25" s="4" t="s">
        <v>16</v>
      </c>
      <c r="B25" s="13">
        <v>56000000</v>
      </c>
      <c r="C25" s="13">
        <v>56000000</v>
      </c>
      <c r="D25" s="19"/>
      <c r="E25" s="19"/>
      <c r="F25" s="19"/>
      <c r="G25" s="19"/>
      <c r="H25" s="19"/>
      <c r="I25" s="19"/>
      <c r="J25" s="19"/>
      <c r="K25" s="19"/>
      <c r="L25" s="19"/>
    </row>
    <row r="26" spans="1:12" x14ac:dyDescent="0.25">
      <c r="A26" s="2" t="s">
        <v>17</v>
      </c>
      <c r="B26" s="17">
        <f>+B27+B28+B29+B30+B31+B32+B33+B34+B35</f>
        <v>263032954</v>
      </c>
      <c r="C26" s="17">
        <f>+C27+C28+C29+C30+C31+C32+C33+C34+C35</f>
        <v>263032954</v>
      </c>
      <c r="D26" s="17">
        <f t="shared" ref="D26:E26" si="2">+D27+D28+D29+D30+D31+D32+D33+D34+D35</f>
        <v>0</v>
      </c>
      <c r="E26" s="17">
        <f t="shared" si="2"/>
        <v>0</v>
      </c>
      <c r="F26" s="17"/>
      <c r="G26" s="17"/>
      <c r="H26" s="17"/>
      <c r="I26" s="17"/>
      <c r="J26" s="17"/>
      <c r="K26" s="17"/>
      <c r="L26" s="19"/>
    </row>
    <row r="27" spans="1:12" x14ac:dyDescent="0.25">
      <c r="A27" s="4" t="s">
        <v>18</v>
      </c>
      <c r="B27" s="13">
        <v>11263190</v>
      </c>
      <c r="C27" s="13">
        <v>11263190</v>
      </c>
      <c r="D27" s="18"/>
      <c r="E27" s="18"/>
      <c r="F27" s="18"/>
      <c r="G27" s="18"/>
      <c r="H27" s="18"/>
      <c r="I27" s="18"/>
      <c r="J27" s="18"/>
      <c r="K27" s="18"/>
      <c r="L27" s="19"/>
    </row>
    <row r="28" spans="1:12" x14ac:dyDescent="0.25">
      <c r="A28" s="4" t="s">
        <v>19</v>
      </c>
      <c r="B28" s="13">
        <v>19903485</v>
      </c>
      <c r="C28" s="13">
        <v>19903485</v>
      </c>
      <c r="D28" s="18"/>
      <c r="E28" s="18"/>
      <c r="F28" s="18"/>
      <c r="G28" s="18"/>
      <c r="H28" s="18"/>
      <c r="I28" s="18"/>
      <c r="J28" s="18"/>
      <c r="K28" s="18"/>
      <c r="L28" s="19"/>
    </row>
    <row r="29" spans="1:12" x14ac:dyDescent="0.25">
      <c r="A29" s="4" t="s">
        <v>20</v>
      </c>
      <c r="B29" s="13">
        <v>10200850</v>
      </c>
      <c r="C29" s="13">
        <v>10200850</v>
      </c>
      <c r="D29" s="18"/>
      <c r="E29" s="18"/>
      <c r="F29" s="18"/>
      <c r="G29" s="18"/>
      <c r="H29" s="18"/>
      <c r="I29" s="18"/>
      <c r="J29" s="18"/>
      <c r="K29" s="18"/>
      <c r="L29" s="19"/>
    </row>
    <row r="30" spans="1:12" x14ac:dyDescent="0.25">
      <c r="A30" s="4" t="s">
        <v>21</v>
      </c>
      <c r="B30" s="13">
        <v>800000</v>
      </c>
      <c r="C30" s="13">
        <v>800000</v>
      </c>
      <c r="D30" s="18"/>
      <c r="E30" s="18"/>
      <c r="F30" s="18"/>
      <c r="G30" s="18"/>
      <c r="H30" s="18"/>
      <c r="I30" s="18"/>
      <c r="J30" s="18"/>
      <c r="K30" s="18"/>
      <c r="L30" s="19"/>
    </row>
    <row r="31" spans="1:12" x14ac:dyDescent="0.25">
      <c r="A31" s="4" t="s">
        <v>22</v>
      </c>
      <c r="B31" s="13">
        <v>12407560</v>
      </c>
      <c r="C31" s="13">
        <v>12407560</v>
      </c>
      <c r="D31" s="18"/>
      <c r="E31" s="18"/>
      <c r="F31" s="18"/>
      <c r="G31" s="18"/>
      <c r="H31" s="18"/>
      <c r="I31" s="18"/>
      <c r="J31" s="18"/>
      <c r="K31" s="18"/>
      <c r="L31" s="19"/>
    </row>
    <row r="32" spans="1:12" x14ac:dyDescent="0.25">
      <c r="A32" s="4" t="s">
        <v>23</v>
      </c>
      <c r="B32" s="13">
        <v>6145636</v>
      </c>
      <c r="C32" s="13">
        <v>6145636</v>
      </c>
      <c r="D32" s="18"/>
      <c r="E32" s="18"/>
      <c r="F32" s="18"/>
      <c r="G32" s="18"/>
      <c r="H32" s="18"/>
      <c r="I32" s="18"/>
      <c r="J32" s="18"/>
      <c r="K32" s="18"/>
      <c r="L32" s="19"/>
    </row>
    <row r="33" spans="1:12" x14ac:dyDescent="0.25">
      <c r="A33" s="4" t="s">
        <v>24</v>
      </c>
      <c r="B33" s="13">
        <v>78153403</v>
      </c>
      <c r="C33" s="13">
        <v>78153403</v>
      </c>
      <c r="D33" s="18"/>
      <c r="E33" s="18"/>
      <c r="F33" s="18"/>
      <c r="G33" s="18"/>
      <c r="H33" s="18"/>
      <c r="I33" s="18"/>
      <c r="J33" s="18"/>
      <c r="K33" s="18"/>
      <c r="L33" s="19"/>
    </row>
    <row r="34" spans="1:12" x14ac:dyDescent="0.25">
      <c r="A34" s="4" t="s">
        <v>25</v>
      </c>
      <c r="B34" s="13"/>
      <c r="C34" s="13"/>
      <c r="D34" s="18"/>
      <c r="E34" s="18"/>
      <c r="F34" s="18"/>
      <c r="G34" s="18"/>
      <c r="H34" s="18"/>
      <c r="I34" s="18"/>
      <c r="J34" s="18"/>
      <c r="K34" s="18"/>
      <c r="L34" s="19"/>
    </row>
    <row r="35" spans="1:12" x14ac:dyDescent="0.25">
      <c r="A35" s="4" t="s">
        <v>26</v>
      </c>
      <c r="B35" s="13">
        <v>124158830</v>
      </c>
      <c r="C35" s="13">
        <v>124158830</v>
      </c>
      <c r="D35" s="18"/>
      <c r="E35" s="18"/>
      <c r="F35" s="18"/>
      <c r="G35" s="18"/>
      <c r="H35" s="18"/>
      <c r="I35" s="18"/>
      <c r="J35" s="18"/>
      <c r="K35" s="18"/>
      <c r="L35" s="19"/>
    </row>
    <row r="36" spans="1:12" x14ac:dyDescent="0.25">
      <c r="A36" s="2" t="s">
        <v>27</v>
      </c>
      <c r="B36" s="17">
        <f>+B37+B38+B42+B43+B44</f>
        <v>143250000</v>
      </c>
      <c r="C36" s="17">
        <f>+C37+C38+C42+C43+C44</f>
        <v>143250000</v>
      </c>
      <c r="D36" s="17">
        <f t="shared" ref="D36:E36" si="3">+D37+D38+D42+D43+D44</f>
        <v>0</v>
      </c>
      <c r="E36" s="17">
        <f t="shared" si="3"/>
        <v>0</v>
      </c>
      <c r="F36" s="17"/>
      <c r="G36" s="17"/>
      <c r="H36" s="17"/>
      <c r="I36" s="17"/>
      <c r="J36" s="17"/>
      <c r="K36" s="17"/>
      <c r="L36" s="19"/>
    </row>
    <row r="37" spans="1:12" x14ac:dyDescent="0.25">
      <c r="A37" s="4" t="s">
        <v>28</v>
      </c>
      <c r="B37" s="13">
        <v>38600000</v>
      </c>
      <c r="C37" s="13">
        <v>38600000</v>
      </c>
      <c r="D37" s="18"/>
      <c r="E37" s="18"/>
      <c r="F37" s="18"/>
      <c r="G37" s="18"/>
      <c r="H37" s="18"/>
      <c r="I37" s="18"/>
      <c r="J37" s="18"/>
      <c r="K37" s="18"/>
      <c r="L37" s="19"/>
    </row>
    <row r="38" spans="1:12" x14ac:dyDescent="0.25">
      <c r="A38" s="4" t="s">
        <v>29</v>
      </c>
      <c r="B38" s="13">
        <v>12400000</v>
      </c>
      <c r="C38" s="13">
        <v>12400000</v>
      </c>
      <c r="D38" s="18"/>
      <c r="E38" s="18"/>
      <c r="F38" s="18"/>
      <c r="G38" s="18"/>
      <c r="H38" s="18"/>
      <c r="I38" s="18"/>
      <c r="J38" s="18"/>
      <c r="K38" s="18"/>
      <c r="L38" s="19"/>
    </row>
    <row r="39" spans="1:12" x14ac:dyDescent="0.25">
      <c r="A39" s="4" t="s">
        <v>30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9"/>
    </row>
    <row r="40" spans="1:12" x14ac:dyDescent="0.25">
      <c r="A40" s="4" t="s">
        <v>31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9"/>
    </row>
    <row r="41" spans="1:12" x14ac:dyDescent="0.25">
      <c r="A41" s="4" t="s">
        <v>32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/>
    </row>
    <row r="42" spans="1:12" x14ac:dyDescent="0.25">
      <c r="A42" s="4" t="s">
        <v>33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/>
    </row>
    <row r="43" spans="1:12" x14ac:dyDescent="0.25">
      <c r="A43" s="4" t="s">
        <v>34</v>
      </c>
      <c r="B43" s="13">
        <v>2000000</v>
      </c>
      <c r="C43" s="13">
        <v>2000000</v>
      </c>
      <c r="D43" s="18"/>
      <c r="E43" s="18"/>
      <c r="F43" s="18"/>
      <c r="G43" s="18"/>
      <c r="H43" s="18"/>
      <c r="I43" s="18"/>
      <c r="J43" s="18"/>
      <c r="K43" s="18"/>
      <c r="L43" s="19"/>
    </row>
    <row r="44" spans="1:12" x14ac:dyDescent="0.25">
      <c r="A44" s="4" t="s">
        <v>35</v>
      </c>
      <c r="B44" s="13">
        <v>90250000</v>
      </c>
      <c r="C44" s="13">
        <v>90250000</v>
      </c>
      <c r="D44" s="18"/>
      <c r="E44" s="18"/>
      <c r="F44" s="18"/>
      <c r="G44" s="18"/>
      <c r="H44" s="18"/>
      <c r="I44" s="18"/>
      <c r="J44" s="18"/>
      <c r="K44" s="18"/>
      <c r="L44" s="19"/>
    </row>
    <row r="45" spans="1:12" x14ac:dyDescent="0.25">
      <c r="A45" s="2" t="s">
        <v>36</v>
      </c>
      <c r="B45" s="3"/>
      <c r="C45" s="3"/>
      <c r="D45" s="18"/>
      <c r="E45" s="18"/>
      <c r="F45" s="18"/>
      <c r="G45" s="18"/>
      <c r="H45" s="18"/>
      <c r="I45" s="18"/>
      <c r="J45" s="18"/>
      <c r="K45" s="18"/>
      <c r="L45" s="19"/>
    </row>
    <row r="46" spans="1:12" x14ac:dyDescent="0.25">
      <c r="A46" s="4" t="s">
        <v>37</v>
      </c>
      <c r="B46" s="5"/>
      <c r="C46" s="5"/>
      <c r="D46" s="18"/>
      <c r="E46" s="18"/>
      <c r="F46" s="18"/>
      <c r="G46" s="18"/>
      <c r="H46" s="18"/>
      <c r="I46" s="18"/>
      <c r="J46" s="18"/>
      <c r="K46" s="18"/>
      <c r="L46" s="19"/>
    </row>
    <row r="47" spans="1:12" x14ac:dyDescent="0.25">
      <c r="A47" s="4" t="s">
        <v>38</v>
      </c>
      <c r="B47" s="5"/>
      <c r="C47" s="5"/>
      <c r="D47" s="18"/>
      <c r="E47" s="18"/>
      <c r="F47" s="18"/>
      <c r="G47" s="18"/>
      <c r="H47" s="18"/>
      <c r="I47" s="18"/>
      <c r="J47" s="18"/>
      <c r="K47" s="18"/>
      <c r="L47" s="19"/>
    </row>
    <row r="48" spans="1:12" x14ac:dyDescent="0.25">
      <c r="A48" s="4" t="s">
        <v>39</v>
      </c>
      <c r="B48" s="5"/>
      <c r="C48" s="5"/>
      <c r="D48" s="18"/>
      <c r="E48" s="18"/>
      <c r="F48" s="18"/>
      <c r="G48" s="18"/>
      <c r="H48" s="18"/>
      <c r="I48" s="18"/>
      <c r="J48" s="18"/>
      <c r="K48" s="18"/>
      <c r="L48" s="19"/>
    </row>
    <row r="49" spans="1:12" x14ac:dyDescent="0.25">
      <c r="A49" s="4" t="s">
        <v>40</v>
      </c>
      <c r="B49" s="5"/>
      <c r="C49" s="5"/>
      <c r="D49" s="18"/>
      <c r="E49" s="18"/>
      <c r="F49" s="18"/>
      <c r="G49" s="18"/>
      <c r="H49" s="18"/>
      <c r="I49" s="18"/>
      <c r="J49" s="18"/>
      <c r="K49" s="18"/>
      <c r="L49" s="19"/>
    </row>
    <row r="50" spans="1:12" x14ac:dyDescent="0.25">
      <c r="A50" s="4" t="s">
        <v>41</v>
      </c>
      <c r="B50" s="5"/>
      <c r="C50" s="5"/>
      <c r="D50" s="18"/>
      <c r="E50" s="18"/>
      <c r="F50" s="18"/>
      <c r="G50" s="18"/>
      <c r="H50" s="18"/>
      <c r="I50" s="18"/>
      <c r="J50" s="18"/>
      <c r="K50" s="18"/>
      <c r="L50" s="19"/>
    </row>
    <row r="51" spans="1:12" x14ac:dyDescent="0.25">
      <c r="A51" s="4" t="s">
        <v>42</v>
      </c>
      <c r="B51" s="5"/>
      <c r="C51" s="5"/>
      <c r="D51" s="18"/>
      <c r="E51" s="18"/>
      <c r="F51" s="18"/>
      <c r="G51" s="18"/>
      <c r="H51" s="18"/>
      <c r="I51" s="18"/>
      <c r="J51" s="18"/>
      <c r="K51" s="18"/>
      <c r="L51" s="19"/>
    </row>
    <row r="52" spans="1:12" x14ac:dyDescent="0.25">
      <c r="A52" s="2" t="s">
        <v>43</v>
      </c>
      <c r="B52" s="17">
        <f>+B53+B54+B55+B56+B57+B58+B59+B60+B61</f>
        <v>580651373</v>
      </c>
      <c r="C52" s="17">
        <f>+C53+C54+C55+C56+C57+C58+C59+C60+C61</f>
        <v>580651373</v>
      </c>
      <c r="D52" s="17">
        <f t="shared" ref="D52:F52" si="4">+D53+D54+D55+D56+D57+D58+D59+D60+D61</f>
        <v>0</v>
      </c>
      <c r="E52" s="17">
        <f t="shared" si="4"/>
        <v>0</v>
      </c>
      <c r="F52" s="17">
        <f t="shared" si="4"/>
        <v>0</v>
      </c>
      <c r="G52" s="17">
        <f>+G53+G54+G55+G56+G57+G58+G59+G60+G61</f>
        <v>2282593.14</v>
      </c>
      <c r="H52" s="17">
        <f>+H53+H54+H55+H56+H57+H58+H59+H60+H61</f>
        <v>0</v>
      </c>
      <c r="I52" s="17">
        <f>+I53+I54+I55+I56+I57+I58+I59+I60+I61</f>
        <v>0</v>
      </c>
      <c r="J52" s="17"/>
      <c r="K52" s="17"/>
      <c r="L52" s="14">
        <f>SUM(D52:K52)</f>
        <v>2282593.14</v>
      </c>
    </row>
    <row r="53" spans="1:12" x14ac:dyDescent="0.25">
      <c r="A53" s="4" t="s">
        <v>44</v>
      </c>
      <c r="B53" s="13">
        <v>147587247</v>
      </c>
      <c r="C53" s="13">
        <v>147587247</v>
      </c>
      <c r="D53" s="18"/>
      <c r="E53" s="18"/>
      <c r="F53" s="18"/>
      <c r="G53" s="18"/>
      <c r="H53" s="18"/>
      <c r="I53" s="18"/>
      <c r="J53" s="18"/>
      <c r="K53" s="18"/>
      <c r="L53" s="19"/>
    </row>
    <row r="54" spans="1:12" x14ac:dyDescent="0.25">
      <c r="A54" s="4" t="s">
        <v>45</v>
      </c>
      <c r="B54" s="13">
        <v>6440071</v>
      </c>
      <c r="C54" s="13">
        <v>6440071</v>
      </c>
      <c r="D54" s="18"/>
      <c r="E54" s="18"/>
      <c r="F54" s="18"/>
      <c r="G54" s="18"/>
      <c r="H54" s="18"/>
      <c r="I54" s="18"/>
      <c r="J54" s="18"/>
      <c r="K54" s="18"/>
      <c r="L54" s="19"/>
    </row>
    <row r="55" spans="1:12" x14ac:dyDescent="0.25">
      <c r="A55" s="4" t="s">
        <v>46</v>
      </c>
      <c r="B55" s="13">
        <v>52976265</v>
      </c>
      <c r="C55" s="13">
        <v>52976265</v>
      </c>
      <c r="D55" s="18"/>
      <c r="E55" s="18"/>
      <c r="F55" s="18"/>
      <c r="G55" s="18"/>
      <c r="H55" s="18"/>
      <c r="I55" s="18"/>
      <c r="J55" s="18"/>
      <c r="K55" s="18"/>
      <c r="L55" s="19"/>
    </row>
    <row r="56" spans="1:12" x14ac:dyDescent="0.25">
      <c r="A56" s="4" t="s">
        <v>47</v>
      </c>
      <c r="B56" s="13">
        <v>45252525</v>
      </c>
      <c r="C56" s="13">
        <v>45252525</v>
      </c>
      <c r="D56" s="18"/>
      <c r="E56" s="18"/>
      <c r="F56" s="18"/>
      <c r="G56" s="18"/>
      <c r="H56" s="18"/>
      <c r="I56" s="18"/>
      <c r="J56" s="18"/>
      <c r="K56" s="18"/>
      <c r="L56" s="19"/>
    </row>
    <row r="57" spans="1:12" x14ac:dyDescent="0.25">
      <c r="A57" s="4" t="s">
        <v>48</v>
      </c>
      <c r="B57" s="13">
        <v>56936397</v>
      </c>
      <c r="C57" s="13">
        <v>56936397</v>
      </c>
      <c r="D57" s="19"/>
      <c r="E57" s="19"/>
      <c r="F57" s="19"/>
      <c r="G57" s="19">
        <v>530477.14</v>
      </c>
      <c r="H57" s="19"/>
      <c r="I57" s="19"/>
      <c r="J57" s="19"/>
      <c r="K57" s="19"/>
      <c r="L57" s="14">
        <f>SUM(D57:K57)</f>
        <v>530477.14</v>
      </c>
    </row>
    <row r="58" spans="1:12" x14ac:dyDescent="0.25">
      <c r="A58" s="4" t="s">
        <v>49</v>
      </c>
      <c r="B58" s="13">
        <v>30790320</v>
      </c>
      <c r="C58" s="13">
        <v>30790320</v>
      </c>
      <c r="D58" s="19"/>
      <c r="E58" s="19"/>
      <c r="F58" s="19"/>
      <c r="G58" s="19"/>
      <c r="H58" s="19"/>
      <c r="I58" s="19"/>
      <c r="J58" s="19"/>
      <c r="K58" s="19"/>
      <c r="L58" s="19"/>
    </row>
    <row r="59" spans="1:12" x14ac:dyDescent="0.25">
      <c r="A59" s="4" t="s">
        <v>50</v>
      </c>
      <c r="B59" s="13"/>
      <c r="C59" s="13"/>
      <c r="D59" s="19"/>
      <c r="E59" s="19"/>
      <c r="F59" s="19"/>
      <c r="G59" s="19"/>
      <c r="H59" s="19"/>
      <c r="I59" s="19"/>
      <c r="J59" s="19"/>
      <c r="K59" s="19"/>
      <c r="L59" s="19"/>
    </row>
    <row r="60" spans="1:12" x14ac:dyDescent="0.25">
      <c r="A60" s="4" t="s">
        <v>51</v>
      </c>
      <c r="B60" s="13">
        <v>240668548</v>
      </c>
      <c r="C60" s="13">
        <v>240668548</v>
      </c>
      <c r="D60" s="19"/>
      <c r="E60" s="19"/>
      <c r="F60" s="19"/>
      <c r="G60" s="19">
        <v>1752116</v>
      </c>
      <c r="H60" s="19"/>
      <c r="I60" s="19"/>
      <c r="J60" s="19"/>
      <c r="K60" s="19"/>
      <c r="L60" s="14">
        <f>SUM(D60:K60)</f>
        <v>1752116</v>
      </c>
    </row>
    <row r="61" spans="1:12" x14ac:dyDescent="0.25">
      <c r="A61" s="4" t="s">
        <v>52</v>
      </c>
      <c r="B61" s="5"/>
      <c r="C61" s="5"/>
      <c r="D61" s="19"/>
      <c r="E61" s="19"/>
      <c r="F61" s="19"/>
      <c r="G61" s="19"/>
      <c r="H61" s="19"/>
      <c r="I61" s="19"/>
      <c r="J61" s="19"/>
      <c r="K61" s="19"/>
      <c r="L61" s="19"/>
    </row>
    <row r="62" spans="1:12" x14ac:dyDescent="0.25">
      <c r="A62" s="2" t="s">
        <v>53</v>
      </c>
      <c r="B62" s="17">
        <f>+B63+B64</f>
        <v>0</v>
      </c>
      <c r="C62" s="17">
        <f>+C63+C64</f>
        <v>0</v>
      </c>
      <c r="D62" s="17">
        <f t="shared" ref="D62:E62" si="5">+D63+D64</f>
        <v>0</v>
      </c>
      <c r="E62" s="17">
        <f t="shared" si="5"/>
        <v>0</v>
      </c>
      <c r="F62" s="17"/>
      <c r="G62" s="17"/>
      <c r="H62" s="17"/>
      <c r="I62" s="17"/>
      <c r="J62" s="17"/>
      <c r="K62" s="17"/>
      <c r="L62" s="19">
        <f>SUM(D62:E62)</f>
        <v>0</v>
      </c>
    </row>
    <row r="63" spans="1:12" x14ac:dyDescent="0.25">
      <c r="A63" s="4" t="s">
        <v>54</v>
      </c>
      <c r="B63" s="13"/>
      <c r="C63" s="13"/>
      <c r="D63" s="18"/>
      <c r="E63" s="18"/>
      <c r="F63" s="18"/>
      <c r="G63" s="18"/>
      <c r="H63" s="18"/>
      <c r="I63" s="18"/>
      <c r="J63" s="18"/>
      <c r="K63" s="18"/>
      <c r="L63" s="19"/>
    </row>
    <row r="64" spans="1:12" x14ac:dyDescent="0.25">
      <c r="A64" s="4" t="s">
        <v>55</v>
      </c>
      <c r="B64" s="5"/>
      <c r="C64" s="5"/>
      <c r="D64" s="18"/>
      <c r="E64" s="18"/>
      <c r="F64" s="18"/>
      <c r="G64" s="18"/>
      <c r="H64" s="18"/>
      <c r="I64" s="18"/>
      <c r="J64" s="18"/>
      <c r="K64" s="18"/>
      <c r="L64" s="19"/>
    </row>
    <row r="65" spans="1:12" x14ac:dyDescent="0.25">
      <c r="A65" s="4" t="s">
        <v>56</v>
      </c>
      <c r="B65" s="5"/>
      <c r="C65" s="5"/>
      <c r="D65" s="18"/>
      <c r="E65" s="18"/>
      <c r="F65" s="18"/>
      <c r="G65" s="18"/>
      <c r="H65" s="18"/>
      <c r="I65" s="18"/>
      <c r="J65" s="18"/>
      <c r="K65" s="18"/>
      <c r="L65" s="19"/>
    </row>
    <row r="66" spans="1:12" x14ac:dyDescent="0.25">
      <c r="A66" s="4" t="s">
        <v>57</v>
      </c>
      <c r="B66" s="5"/>
      <c r="C66" s="5"/>
      <c r="D66" s="18"/>
      <c r="E66" s="18"/>
      <c r="F66" s="18"/>
      <c r="G66" s="18"/>
      <c r="H66" s="18"/>
      <c r="I66" s="18"/>
      <c r="J66" s="18"/>
      <c r="K66" s="18"/>
      <c r="L66" s="19"/>
    </row>
    <row r="67" spans="1:12" x14ac:dyDescent="0.25">
      <c r="A67" s="2" t="s">
        <v>58</v>
      </c>
      <c r="B67" s="3"/>
      <c r="C67" s="3"/>
      <c r="D67" s="18"/>
      <c r="E67" s="18"/>
      <c r="F67" s="18"/>
      <c r="G67" s="18"/>
      <c r="H67" s="18"/>
      <c r="I67" s="18"/>
      <c r="J67" s="18"/>
      <c r="K67" s="18"/>
      <c r="L67" s="19"/>
    </row>
    <row r="68" spans="1:12" x14ac:dyDescent="0.25">
      <c r="A68" s="4" t="s">
        <v>59</v>
      </c>
      <c r="B68" s="5"/>
      <c r="C68" s="5"/>
      <c r="D68" s="18"/>
      <c r="E68" s="18"/>
      <c r="F68" s="18"/>
      <c r="G68" s="18"/>
      <c r="H68" s="18"/>
      <c r="I68" s="18"/>
      <c r="J68" s="18"/>
      <c r="K68" s="18"/>
      <c r="L68" s="19"/>
    </row>
    <row r="69" spans="1:12" x14ac:dyDescent="0.25">
      <c r="A69" s="4" t="s">
        <v>60</v>
      </c>
      <c r="B69" s="5"/>
      <c r="C69" s="5"/>
      <c r="D69" s="18"/>
      <c r="E69" s="18"/>
      <c r="F69" s="18"/>
      <c r="G69" s="18"/>
      <c r="H69" s="18"/>
      <c r="I69" s="18"/>
      <c r="J69" s="18"/>
      <c r="K69" s="18"/>
      <c r="L69" s="19"/>
    </row>
    <row r="70" spans="1:12" x14ac:dyDescent="0.25">
      <c r="A70" s="2" t="s">
        <v>61</v>
      </c>
      <c r="B70" s="17">
        <f>+B71+B72+B73</f>
        <v>12000000</v>
      </c>
      <c r="C70" s="17">
        <f>+C71+C72+C73</f>
        <v>12000000</v>
      </c>
      <c r="D70" s="17">
        <f t="shared" ref="D70:E70" si="6">+D71+D72+D73</f>
        <v>0</v>
      </c>
      <c r="E70" s="17">
        <f t="shared" si="6"/>
        <v>0</v>
      </c>
      <c r="F70" s="17"/>
      <c r="G70" s="17"/>
      <c r="H70" s="17"/>
      <c r="I70" s="17"/>
      <c r="J70" s="17"/>
      <c r="K70" s="17"/>
      <c r="L70" s="19">
        <f>SUM(D70:I70)</f>
        <v>0</v>
      </c>
    </row>
    <row r="71" spans="1:12" x14ac:dyDescent="0.25">
      <c r="A71" s="4" t="s">
        <v>62</v>
      </c>
      <c r="B71" s="5"/>
      <c r="C71" s="5"/>
      <c r="D71" s="18"/>
      <c r="E71" s="18"/>
      <c r="F71" s="18"/>
      <c r="G71" s="18"/>
      <c r="H71" s="18"/>
      <c r="I71" s="18"/>
      <c r="J71" s="18"/>
      <c r="K71" s="18"/>
      <c r="L71" s="19"/>
    </row>
    <row r="72" spans="1:12" x14ac:dyDescent="0.25">
      <c r="A72" s="4" t="s">
        <v>63</v>
      </c>
      <c r="B72" s="13">
        <v>12000000</v>
      </c>
      <c r="C72" s="13">
        <v>12000000</v>
      </c>
      <c r="D72" s="18"/>
      <c r="E72" s="18"/>
      <c r="F72" s="18"/>
      <c r="G72" s="18"/>
      <c r="H72" s="18"/>
      <c r="I72" s="18"/>
      <c r="J72" s="18"/>
      <c r="K72" s="18"/>
      <c r="L72" s="19"/>
    </row>
    <row r="73" spans="1:12" x14ac:dyDescent="0.25">
      <c r="A73" s="4" t="s">
        <v>64</v>
      </c>
      <c r="B73" s="5"/>
      <c r="C73" s="5"/>
      <c r="D73" s="18"/>
      <c r="E73" s="18"/>
      <c r="F73" s="18"/>
      <c r="G73" s="18"/>
      <c r="H73" s="18"/>
      <c r="I73" s="18"/>
      <c r="J73" s="18"/>
      <c r="K73" s="18"/>
      <c r="L73" s="19"/>
    </row>
    <row r="74" spans="1:12" x14ac:dyDescent="0.25">
      <c r="A74" s="1" t="s">
        <v>67</v>
      </c>
      <c r="B74" s="16">
        <f>+B78</f>
        <v>62500000</v>
      </c>
      <c r="C74" s="16">
        <f>+C78</f>
        <v>62500000</v>
      </c>
      <c r="D74" s="16">
        <f t="shared" ref="D74:E74" si="7">+D78</f>
        <v>0</v>
      </c>
      <c r="E74" s="16">
        <f t="shared" si="7"/>
        <v>0</v>
      </c>
      <c r="F74" s="16"/>
      <c r="G74" s="16"/>
      <c r="H74" s="16"/>
      <c r="I74" s="16"/>
      <c r="J74" s="16"/>
      <c r="K74" s="16"/>
      <c r="L74" s="21">
        <f>SUM(D74:I74)</f>
        <v>0</v>
      </c>
    </row>
    <row r="75" spans="1:12" x14ac:dyDescent="0.25">
      <c r="A75" s="2" t="s">
        <v>68</v>
      </c>
      <c r="B75" s="3"/>
      <c r="C75" s="3"/>
      <c r="D75" s="18"/>
      <c r="E75" s="18"/>
      <c r="F75" s="18"/>
      <c r="G75" s="18"/>
      <c r="H75" s="18"/>
      <c r="I75" s="18"/>
      <c r="J75" s="18"/>
      <c r="K75" s="18"/>
      <c r="L75" s="19"/>
    </row>
    <row r="76" spans="1:12" x14ac:dyDescent="0.25">
      <c r="A76" s="4" t="s">
        <v>69</v>
      </c>
      <c r="B76" s="5"/>
      <c r="C76" s="5"/>
      <c r="D76" s="18"/>
      <c r="E76" s="18"/>
      <c r="F76" s="18"/>
      <c r="G76" s="18"/>
      <c r="H76" s="18"/>
      <c r="I76" s="18"/>
      <c r="J76" s="18"/>
      <c r="K76" s="18"/>
      <c r="L76" s="19"/>
    </row>
    <row r="77" spans="1:12" x14ac:dyDescent="0.25">
      <c r="A77" s="4" t="s">
        <v>70</v>
      </c>
      <c r="B77" s="5"/>
      <c r="C77" s="5"/>
      <c r="D77" s="18"/>
      <c r="E77" s="18"/>
      <c r="F77" s="18"/>
      <c r="G77" s="18"/>
      <c r="H77" s="18"/>
      <c r="I77" s="18"/>
      <c r="J77" s="18"/>
      <c r="K77" s="18"/>
      <c r="L77" s="19"/>
    </row>
    <row r="78" spans="1:12" x14ac:dyDescent="0.25">
      <c r="A78" s="2" t="s">
        <v>71</v>
      </c>
      <c r="B78" s="17">
        <f>+B79+B80</f>
        <v>62500000</v>
      </c>
      <c r="C78" s="17">
        <f>+C79+C80</f>
        <v>62500000</v>
      </c>
      <c r="D78" s="17">
        <f t="shared" ref="D78:E78" si="8">+D79</f>
        <v>0</v>
      </c>
      <c r="E78" s="17">
        <f t="shared" si="8"/>
        <v>0</v>
      </c>
      <c r="F78" s="17"/>
      <c r="G78" s="17"/>
      <c r="H78" s="17"/>
      <c r="I78" s="17"/>
      <c r="J78" s="17"/>
      <c r="K78" s="17"/>
      <c r="L78" s="19">
        <f>SUM(D78:I78)</f>
        <v>0</v>
      </c>
    </row>
    <row r="79" spans="1:12" x14ac:dyDescent="0.25">
      <c r="A79" s="4" t="s">
        <v>72</v>
      </c>
      <c r="B79" s="13"/>
      <c r="C79" s="13"/>
      <c r="D79" s="18"/>
      <c r="E79" s="18"/>
      <c r="F79" s="18"/>
      <c r="G79" s="18"/>
      <c r="H79" s="18"/>
      <c r="I79" s="18"/>
      <c r="J79" s="18"/>
      <c r="K79" s="18"/>
      <c r="L79" s="19">
        <f>SUM(D79:H79)</f>
        <v>0</v>
      </c>
    </row>
    <row r="80" spans="1:12" x14ac:dyDescent="0.25">
      <c r="A80" s="4" t="s">
        <v>73</v>
      </c>
      <c r="B80" s="13">
        <v>62500000</v>
      </c>
      <c r="C80" s="13">
        <v>62500000</v>
      </c>
      <c r="D80" s="18"/>
      <c r="E80" s="18"/>
      <c r="F80" s="18"/>
      <c r="G80" s="18"/>
      <c r="H80" s="18"/>
      <c r="I80" s="18"/>
      <c r="J80" s="18"/>
      <c r="K80" s="18"/>
      <c r="L80" s="19"/>
    </row>
    <row r="81" spans="1:12" x14ac:dyDescent="0.25">
      <c r="A81" s="2" t="s">
        <v>74</v>
      </c>
      <c r="B81" s="3"/>
      <c r="C81" s="3"/>
      <c r="D81" s="18"/>
      <c r="E81" s="18"/>
      <c r="F81" s="18"/>
      <c r="G81" s="18"/>
      <c r="H81" s="18"/>
      <c r="I81" s="18"/>
      <c r="J81" s="18"/>
      <c r="K81" s="18"/>
      <c r="L81" s="19"/>
    </row>
    <row r="82" spans="1:12" x14ac:dyDescent="0.25">
      <c r="A82" s="4" t="s">
        <v>75</v>
      </c>
      <c r="B82" s="5"/>
      <c r="C82" s="5"/>
      <c r="D82" s="18"/>
      <c r="E82" s="18"/>
      <c r="F82" s="18"/>
      <c r="G82" s="18"/>
      <c r="H82" s="18"/>
      <c r="I82" s="18"/>
      <c r="J82" s="18"/>
      <c r="K82" s="18"/>
      <c r="L82" s="19"/>
    </row>
    <row r="83" spans="1:12" x14ac:dyDescent="0.25">
      <c r="A83" s="6" t="s">
        <v>65</v>
      </c>
      <c r="B83" s="20">
        <f>+B10+B16+B26+B36+B52+B62+B70+B78</f>
        <v>7330207370</v>
      </c>
      <c r="C83" s="20">
        <f>+C10+C16+C26+C36+C52+C62+C70+C78</f>
        <v>7330207370</v>
      </c>
      <c r="D83" s="20">
        <f>+D10+D16+D26+D36+D52+D62+D70+D74+D78</f>
        <v>237865368.03</v>
      </c>
      <c r="E83" s="20">
        <f t="shared" ref="E83:G83" si="9">+E10+E16+E26+E36+E52+E62+E70+E74+E78</f>
        <v>261377575.72000003</v>
      </c>
      <c r="F83" s="20">
        <f t="shared" si="9"/>
        <v>240986270.25999999</v>
      </c>
      <c r="G83" s="20">
        <f t="shared" si="9"/>
        <v>264146951.25999999</v>
      </c>
      <c r="H83" s="20">
        <f>+H10+H16+H26+H36+H52+H62+H70+H74+H78</f>
        <v>402467891.69000006</v>
      </c>
      <c r="I83" s="20">
        <f>+I10+I16+I26+I36+I52+I62+I70+I74+I78</f>
        <v>253252337.68000001</v>
      </c>
      <c r="J83" s="20">
        <f>+J10+J16+J26+J36+J52+J62+J70+J74+J78</f>
        <v>244041167.65000001</v>
      </c>
      <c r="K83" s="20">
        <f>+K10+K16+K26+K36+K52+K62+K70+K74+K78</f>
        <v>243238426.68000001</v>
      </c>
      <c r="L83" s="22">
        <f>SUM(D83:J83)</f>
        <v>1904137562.2900002</v>
      </c>
    </row>
    <row r="85" spans="1:12" x14ac:dyDescent="0.25">
      <c r="A85" s="15" t="s">
        <v>89</v>
      </c>
      <c r="D85" s="12"/>
      <c r="E85" s="12"/>
      <c r="F85" s="12"/>
      <c r="G85" s="12"/>
      <c r="H85" s="12"/>
      <c r="I85" s="39" t="s">
        <v>98</v>
      </c>
      <c r="J85" s="39"/>
      <c r="K85" s="12"/>
    </row>
    <row r="86" spans="1:12" ht="15.75" thickBot="1" x14ac:dyDescent="0.3">
      <c r="I86" s="40" t="s">
        <v>97</v>
      </c>
      <c r="J86" s="15"/>
    </row>
    <row r="87" spans="1:12" ht="15.75" thickBot="1" x14ac:dyDescent="0.3">
      <c r="A87" s="11" t="s">
        <v>84</v>
      </c>
    </row>
    <row r="88" spans="1:12" ht="30.75" thickBot="1" x14ac:dyDescent="0.3">
      <c r="A88" s="9" t="s">
        <v>85</v>
      </c>
    </row>
    <row r="89" spans="1:12" ht="75.75" thickBot="1" x14ac:dyDescent="0.3">
      <c r="A89" s="10" t="s">
        <v>86</v>
      </c>
    </row>
    <row r="90" spans="1:12" ht="12.75" customHeight="1" x14ac:dyDescent="0.25"/>
    <row r="91" spans="1:12" hidden="1" x14ac:dyDescent="0.25"/>
    <row r="92" spans="1:12" hidden="1" x14ac:dyDescent="0.25"/>
    <row r="93" spans="1:12" hidden="1" x14ac:dyDescent="0.25"/>
    <row r="94" spans="1:12" hidden="1" x14ac:dyDescent="0.25"/>
    <row r="95" spans="1:12" hidden="1" x14ac:dyDescent="0.25"/>
    <row r="96" spans="1:12" hidden="1" x14ac:dyDescent="0.25"/>
    <row r="97" hidden="1" x14ac:dyDescent="0.25"/>
    <row r="98" hidden="1" x14ac:dyDescent="0.25"/>
  </sheetData>
  <mergeCells count="9">
    <mergeCell ref="A5:L5"/>
    <mergeCell ref="A1:L1"/>
    <mergeCell ref="A2:L2"/>
    <mergeCell ref="A7:A8"/>
    <mergeCell ref="B7:B8"/>
    <mergeCell ref="C7:C8"/>
    <mergeCell ref="A3:L3"/>
    <mergeCell ref="A4:L4"/>
    <mergeCell ref="D7:L7"/>
  </mergeCells>
  <phoneticPr fontId="8" type="noConversion"/>
  <pageMargins left="0.39370078740157483" right="0.19685039370078741" top="0.74803149606299213" bottom="0.74803149606299213" header="0.31496062992125984" footer="0.31496062992125984"/>
  <pageSetup scale="40" orientation="portrait" r:id="rId1"/>
  <ignoredErrors>
    <ignoredError sqref="L17" formulaRange="1"/>
    <ignoredError sqref="L23" formula="1" formulaRange="1"/>
    <ignoredError sqref="G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A. Vizcaino</cp:lastModifiedBy>
  <cp:lastPrinted>2022-09-08T12:32:28Z</cp:lastPrinted>
  <dcterms:created xsi:type="dcterms:W3CDTF">2021-07-29T18:58:50Z</dcterms:created>
  <dcterms:modified xsi:type="dcterms:W3CDTF">2022-09-29T14:57:47Z</dcterms:modified>
</cp:coreProperties>
</file>