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. PRESUPUESTO\e.vizcaino\MAP Transparencia\2023\"/>
    </mc:Choice>
  </mc:AlternateContent>
  <xr:revisionPtr revIDLastSave="0" documentId="13_ncr:1_{E396F4E1-C63C-4A13-9ACC-69DB501803A8}" xr6:coauthVersionLast="47" xr6:coauthVersionMax="47" xr10:uidLastSave="{00000000-0000-0000-0000-000000000000}"/>
  <bookViews>
    <workbookView xWindow="-120" yWindow="-120" windowWidth="29040" windowHeight="15840" xr2:uid="{784E5D24-0E0A-4A1C-AEDB-8C414D77F257}"/>
  </bookViews>
  <sheets>
    <sheet name="Ejecución presupuestaria 2023" sheetId="1" r:id="rId1"/>
  </sheets>
  <definedNames>
    <definedName name="_xlnm.Print_Area" localSheetId="0">'Ejecución presupuestaria 2023'!$C$1:$L$105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K11" i="1"/>
  <c r="L57" i="1"/>
  <c r="L37" i="1"/>
  <c r="L35" i="1"/>
  <c r="L34" i="1"/>
  <c r="L24" i="1"/>
  <c r="L25" i="1"/>
  <c r="L26" i="1"/>
  <c r="L18" i="1" s="1"/>
  <c r="L23" i="1"/>
  <c r="K80" i="1"/>
  <c r="K76" i="1"/>
  <c r="K72" i="1"/>
  <c r="K54" i="1"/>
  <c r="I38" i="1"/>
  <c r="J38" i="1"/>
  <c r="K38" i="1"/>
  <c r="I28" i="1"/>
  <c r="J28" i="1"/>
  <c r="K28" i="1"/>
  <c r="K18" i="1"/>
  <c r="L55" i="1"/>
  <c r="L54" i="1" s="1"/>
  <c r="L17" i="1"/>
  <c r="L14" i="1"/>
  <c r="L13" i="1"/>
  <c r="J80" i="1"/>
  <c r="J76" i="1"/>
  <c r="J72" i="1"/>
  <c r="J54" i="1"/>
  <c r="J18" i="1"/>
  <c r="J12" i="1"/>
  <c r="I18" i="1"/>
  <c r="I80" i="1"/>
  <c r="I76" i="1" s="1"/>
  <c r="I72" i="1"/>
  <c r="I54" i="1"/>
  <c r="I12" i="1"/>
  <c r="H80" i="1"/>
  <c r="H76" i="1" s="1"/>
  <c r="H72" i="1"/>
  <c r="H54" i="1"/>
  <c r="H38" i="1"/>
  <c r="H28" i="1"/>
  <c r="H18" i="1"/>
  <c r="H12" i="1"/>
  <c r="G12" i="1"/>
  <c r="G80" i="1"/>
  <c r="G76" i="1" s="1"/>
  <c r="G72" i="1"/>
  <c r="G54" i="1"/>
  <c r="G38" i="1"/>
  <c r="G28" i="1"/>
  <c r="G18" i="1"/>
  <c r="F72" i="1"/>
  <c r="L72" i="1"/>
  <c r="F54" i="1"/>
  <c r="F28" i="1"/>
  <c r="L28" i="1"/>
  <c r="F38" i="1"/>
  <c r="L38" i="1"/>
  <c r="F80" i="1"/>
  <c r="F76" i="1" s="1"/>
  <c r="L80" i="1"/>
  <c r="L76" i="1" s="1"/>
  <c r="K85" i="1" l="1"/>
  <c r="L12" i="1"/>
  <c r="H85" i="1"/>
  <c r="I85" i="1"/>
  <c r="J85" i="1"/>
  <c r="J11" i="1"/>
  <c r="I11" i="1"/>
  <c r="H11" i="1"/>
  <c r="G85" i="1"/>
  <c r="G11" i="1"/>
  <c r="F18" i="1"/>
  <c r="F12" i="1"/>
  <c r="L11" i="1" l="1"/>
  <c r="L85" i="1"/>
  <c r="F85" i="1"/>
  <c r="F11" i="1"/>
  <c r="D12" i="1"/>
  <c r="E80" i="1"/>
  <c r="D80" i="1"/>
  <c r="E38" i="1" l="1"/>
  <c r="D38" i="1"/>
  <c r="E76" i="1"/>
  <c r="D76" i="1"/>
  <c r="E72" i="1"/>
  <c r="D72" i="1"/>
  <c r="E64" i="1"/>
  <c r="D64" i="1"/>
  <c r="E54" i="1"/>
  <c r="D54" i="1"/>
  <c r="E28" i="1"/>
  <c r="D28" i="1"/>
  <c r="E18" i="1"/>
  <c r="D18" i="1"/>
  <c r="E12" i="1"/>
  <c r="D85" i="1" l="1"/>
  <c r="E85" i="1"/>
  <c r="E11" i="1"/>
  <c r="D11" i="1"/>
</calcChain>
</file>

<file path=xl/sharedStrings.xml><?xml version="1.0" encoding="utf-8"?>
<sst xmlns="http://schemas.openxmlformats.org/spreadsheetml/2006/main" count="97" uniqueCount="97">
  <si>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</si>
  <si>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</si>
  <si>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</si>
  <si>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</si>
  <si>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</si>
  <si>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</si>
  <si>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</si>
  <si>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</si>
  <si>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</si>
  <si>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</si>
  <si>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</si>
  <si>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</si>
  <si>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</si>
  <si>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</si>
  <si>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</si>
  <si>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</si>
  <si>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</si>
  <si>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</si>
  <si>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</si>
  <si>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</si>
  <si>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</si>
  <si>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</si>
  <si>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</si>
  <si>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</si>
  <si>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</si>
  <si>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</si>
  <si>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</si>
  <si>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</si>
  <si>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</si>
  <si>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</si>
  <si>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</si>
  <si>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</si>
  <si>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</si>
  <si>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</si>
  <si>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</si>
  <si>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</si>
  <si>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</si>
  <si>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</si>
  <si>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</si>
  <si>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</si>
  <si>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</si>
  <si>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</si>
  <si>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</si>
  <si>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</si>
  <si>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</si>
  <si>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</si>
  <si>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</si>
  <si>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</si>
  <si>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</si>
  <si>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</si>
  <si>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</si>
  <si>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</si>
  <si>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</si>
  <si>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</si>
  <si>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</si>
  <si>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</si>
  <si>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</si>
  <si>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</si>
  <si>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</si>
  <si>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</si>
  <si>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</si>
  <si>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</si>
  <si>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</si>
  <si>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</si>
  <si>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</si>
  <si>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</si>
  <si>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</si>
  <si>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</si>
  <si>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</si>
  <si>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</si>
  <si>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</si>
  <si>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</si>
  <si>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</si>
  <si>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</si>
  <si>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</si>
  <si>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</si>
  <si>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</si>
  <si>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</si>
  <si>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</si>
  <si>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</si>
  <si>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</si>
  <si>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</si>
  <si>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</si>
  <si>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</si>
  <si>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DIRECCION GENERAL DE ADUANAS</t>
  </si>
  <si>
    <t>Fuente Información: Sistema Integrado de Gestión Financiera (SIGEF]</t>
  </si>
  <si>
    <t>EDMUNDO VIZCAINO</t>
  </si>
  <si>
    <t>ENC.SECC.EJECUCION PRESUPUESTARIA</t>
  </si>
  <si>
    <t>Año {2023}</t>
  </si>
  <si>
    <t xml:space="preserve">Gasto devengado </t>
  </si>
  <si>
    <t xml:space="preserve">Enero </t>
  </si>
  <si>
    <t xml:space="preserve">Total </t>
  </si>
  <si>
    <t>Febrero</t>
  </si>
  <si>
    <t>Marzo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</si>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</sst>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164" fontId="0" fillId="0" borderId="0" xfId="0" applyNumberFormat="1" applyAlignment="1">
      <alignment vertical="center" wrapText="1"/>
    </xf>
    <xf numFmtId="164" fontId="3" fillId="0" borderId="0" xfId="1" applyNumberFormat="1" applyFont="1"/>
    <xf numFmtId="0" fontId="3" fillId="0" borderId="0" xfId="0" applyFont="1"/>
    <xf numFmtId="164" fontId="3" fillId="0" borderId="1" xfId="0" applyNumberFormat="1" applyFont="1" applyBorder="1"/>
    <xf numFmtId="164" fontId="3" fillId="0" borderId="0" xfId="0" applyNumberFormat="1" applyFont="1"/>
    <xf numFmtId="164" fontId="0" fillId="0" borderId="0" xfId="0" applyNumberFormat="1"/>
    <xf numFmtId="164" fontId="3" fillId="2" borderId="2" xfId="0" applyNumberFormat="1" applyFont="1" applyFill="1" applyBorder="1"/>
    <xf numFmtId="43" fontId="3" fillId="0" borderId="0" xfId="1" applyFont="1"/>
    <xf numFmtId="0" fontId="3" fillId="0" borderId="0" xfId="0" applyFont="1" applyAlignment="1">
      <alignment horizontal="left"/>
    </xf>
    <xf numFmtId="0" fontId="2" fillId="4" borderId="3" xfId="0" applyFont="1" applyFill="1" applyBorder="1" applyAlignment="1">
      <alignment horizontal="center"/>
    </xf>
    <xf numFmtId="3" fontId="0" fillId="3" borderId="0" xfId="0" applyNumberFormat="1" applyFill="1"/>
    <xf numFmtId="3" fontId="3" fillId="0" borderId="0" xfId="0" applyNumberFormat="1" applyFont="1"/>
    <xf numFmtId="164" fontId="0" fillId="0" borderId="0" xfId="1" applyNumberFormat="1" applyFont="1"/>
    <xf numFmtId="0" fontId="2" fillId="4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1" defaultTableStyle="TableStyleMedium2" defaultPivotStyle="PivotStyleLight16">
    <tableStyle name="Estilo de tabla 1" pivot="0" count="0" xr9:uid="{7948D870-04B6-428A-A31C-F59C5992D9D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2</xdr:row>
      <xdr:rowOff>285750</xdr:rowOff>
    </xdr:from>
    <xdr:to>
      <xdr:col>2</xdr:col>
      <xdr:colOff>2070005</xdr:colOff>
      <xdr:row>6</xdr:row>
      <xdr:rowOff>122757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4252C3-6996-45E5-8F44-875BB8745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666750"/>
          <a:ext cx="1835055" cy="865707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2</xdr:row>
      <xdr:rowOff>304800</xdr:rowOff>
    </xdr:from>
    <xdr:to>
      <xdr:col>4</xdr:col>
      <xdr:colOff>752500</xdr:colOff>
      <xdr:row>6</xdr:row>
      <xdr:rowOff>105228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531F9FA-399C-4114-B20F-A45B673E6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9950" y="685800"/>
          <a:ext cx="1755800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sheetPr>
    <pageSetUpPr fitToPage="1"/>
  </sheetPr>
  <dimension ref="B3:U100"/>
  <sheetViews>
    <sheetView showGridLines="0" tabSelected="1" topLeftCell="C1" workbookViewId="0">
      <selection activeCell="F94" sqref="F94"/>
    </sheetView>
  </sheetViews>
  <sheetFormatPr baseColWidth="10" defaultColWidth="11.42578125" defaultRowHeight="15" x14ac:dyDescent="0.25"/>
  <cols>
    <col min="1" max="2" width="0" hidden="1" customWidth="1"/>
    <col min="3" max="3" width="105.85546875" customWidth="1"/>
    <col min="4" max="4" width="17.5703125" customWidth="1"/>
    <col min="5" max="5" width="16.7109375" customWidth="1"/>
    <col min="6" max="6" width="14.5703125" bestFit="1" customWidth="1"/>
    <col min="7" max="11" width="14.5703125" customWidth="1"/>
    <col min="12" max="12" width="15.140625" bestFit="1" customWidth="1"/>
  </cols>
  <sheetData>
    <row r="3" spans="2:21" ht="28.5" customHeight="1" x14ac:dyDescent="0.25">
      <c r="C3" s="32" t="s">
        <v>83</v>
      </c>
      <c r="D3" s="33"/>
      <c r="E3" s="33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2:21" ht="21" customHeight="1" x14ac:dyDescent="0.25">
      <c r="C4" s="30" t="s">
        <v>84</v>
      </c>
      <c r="D4" s="31"/>
      <c r="E4" s="31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2:21" ht="15.75" x14ac:dyDescent="0.25">
      <c r="C5" s="39" t="s">
        <v>88</v>
      </c>
      <c r="D5" s="40"/>
      <c r="E5" s="40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2:21" ht="15.75" customHeight="1" x14ac:dyDescent="0.25">
      <c r="C6" s="34" t="s">
        <v>76</v>
      </c>
      <c r="D6" s="35"/>
      <c r="E6" s="35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2:21" ht="15.75" customHeight="1" x14ac:dyDescent="0.25">
      <c r="B7" s="10"/>
      <c r="C7" s="34" t="s">
        <v>77</v>
      </c>
      <c r="D7" s="35"/>
      <c r="E7" s="35"/>
      <c r="F7" s="10"/>
      <c r="G7" s="10"/>
      <c r="H7" s="10"/>
      <c r="I7" s="10"/>
      <c r="J7" s="10"/>
      <c r="K7" s="10"/>
      <c r="L7" s="9"/>
      <c r="M7" s="9"/>
      <c r="N7" s="9"/>
      <c r="O7" s="9"/>
      <c r="P7" s="9"/>
      <c r="Q7" s="9"/>
      <c r="R7" s="9"/>
      <c r="S7" s="9"/>
      <c r="T7" s="9"/>
      <c r="U7" s="9"/>
    </row>
    <row r="9" spans="2:21" ht="15" customHeight="1" x14ac:dyDescent="0.25">
      <c r="C9" s="36" t="s">
        <v>66</v>
      </c>
      <c r="D9" s="37" t="s">
        <v>79</v>
      </c>
      <c r="E9" s="37" t="s">
        <v>78</v>
      </c>
      <c r="F9" s="27" t="s">
        <v>89</v>
      </c>
      <c r="G9" s="28"/>
      <c r="H9" s="28"/>
      <c r="I9" s="28"/>
      <c r="J9" s="28"/>
      <c r="K9" s="28"/>
      <c r="L9" s="29"/>
    </row>
    <row r="10" spans="2:21" ht="23.25" customHeight="1" x14ac:dyDescent="0.25">
      <c r="C10" s="36"/>
      <c r="D10" s="38"/>
      <c r="E10" s="38"/>
      <c r="F10" s="23" t="s">
        <v>90</v>
      </c>
      <c r="G10" s="23" t="s">
        <v>92</v>
      </c>
      <c r="H10" s="23" t="s">
        <v>93</v>
      </c>
      <c r="I10" s="23" t="s">
        <v>94</v>
      </c>
      <c r="J10" s="23" t="s">
        <v>95</v>
      </c>
      <c r="K10" s="23" t="s">
        <v>96</v>
      </c>
      <c r="L10" s="23" t="s">
        <v>91</v>
      </c>
    </row>
    <row r="11" spans="2:21" x14ac:dyDescent="0.25">
      <c r="C11" s="1" t="s">
        <v>0</v>
      </c>
      <c r="D11" s="17">
        <f>+D12+D18+D28+D38+D54+D64+D72</f>
        <v>8061136254</v>
      </c>
      <c r="E11" s="17">
        <f>+E12+E18+E28+E38+E54+E64+E72</f>
        <v>8061136254</v>
      </c>
      <c r="F11" s="17">
        <f t="shared" ref="F11:J11" si="0">+F12+F18+F28+F38+F54+F64+F72</f>
        <v>246963243.44</v>
      </c>
      <c r="G11" s="17">
        <f t="shared" si="0"/>
        <v>247400385.44999999</v>
      </c>
      <c r="H11" s="17">
        <f t="shared" si="0"/>
        <v>249118817.68000001</v>
      </c>
      <c r="I11" s="17">
        <f t="shared" si="0"/>
        <v>449162150.95999998</v>
      </c>
      <c r="J11" s="17">
        <f t="shared" si="0"/>
        <v>249272782.74000001</v>
      </c>
      <c r="K11" s="17">
        <f>+K12+K18+K28+K38+K54+K64+K72</f>
        <v>258272897.46000001</v>
      </c>
      <c r="L11" s="17">
        <f>+L12+L18+L28+L38+L54+L64+L72</f>
        <v>1700190277.7299998</v>
      </c>
    </row>
    <row r="12" spans="2:21" x14ac:dyDescent="0.25">
      <c r="C12" s="2" t="s">
        <v>1</v>
      </c>
      <c r="D12" s="18">
        <f>+D13+D14+D16+D17</f>
        <v>4822862899</v>
      </c>
      <c r="E12" s="15">
        <f>+E13+E14+E16+E17</f>
        <v>4822862899</v>
      </c>
      <c r="F12" s="15">
        <f t="shared" ref="F12:J12" si="1">+F13+F14+F16+F17</f>
        <v>246963243.44</v>
      </c>
      <c r="G12" s="15">
        <f t="shared" si="1"/>
        <v>247400385.44999999</v>
      </c>
      <c r="H12" s="15">
        <f t="shared" si="1"/>
        <v>249118817.68000001</v>
      </c>
      <c r="I12" s="15">
        <f t="shared" si="1"/>
        <v>248905313.59999999</v>
      </c>
      <c r="J12" s="15">
        <f t="shared" si="1"/>
        <v>249272782.74000001</v>
      </c>
      <c r="K12" s="15">
        <f>+K13+K14+K16+K17</f>
        <v>247600614.44999999</v>
      </c>
      <c r="L12" s="15">
        <f>+L13+L14+L16+L17</f>
        <v>1489261157.3599999</v>
      </c>
      <c r="M12" s="19"/>
    </row>
    <row r="13" spans="2:21" x14ac:dyDescent="0.25">
      <c r="C13" s="3" t="s">
        <v>2</v>
      </c>
      <c r="D13" s="14">
        <v>3226221003</v>
      </c>
      <c r="E13" s="14">
        <v>3226221003</v>
      </c>
      <c r="F13" s="24">
        <v>206759093</v>
      </c>
      <c r="G13" s="24">
        <v>207220552.13999999</v>
      </c>
      <c r="H13" s="24">
        <v>208709290.63</v>
      </c>
      <c r="I13" s="24">
        <v>208296950.38999999</v>
      </c>
      <c r="J13" s="24">
        <v>208638442.62</v>
      </c>
      <c r="K13" s="24">
        <v>207243738.44999999</v>
      </c>
      <c r="L13" s="25">
        <f>SUM(F13:K13)</f>
        <v>1246868067.23</v>
      </c>
    </row>
    <row r="14" spans="2:21" x14ac:dyDescent="0.25">
      <c r="C14" s="3" t="s">
        <v>3</v>
      </c>
      <c r="D14" s="14">
        <v>904924000</v>
      </c>
      <c r="E14" s="14">
        <v>904924000</v>
      </c>
      <c r="F14" s="24">
        <v>9312287.6400000006</v>
      </c>
      <c r="G14" s="24">
        <v>9214771</v>
      </c>
      <c r="H14" s="24">
        <v>9249771</v>
      </c>
      <c r="I14" s="24">
        <v>9258971</v>
      </c>
      <c r="J14" s="24">
        <v>9247837.6799999997</v>
      </c>
      <c r="K14" s="24">
        <v>9177371</v>
      </c>
      <c r="L14" s="25">
        <f>SUM(F14:K14)</f>
        <v>55461009.32</v>
      </c>
    </row>
    <row r="15" spans="2:21" x14ac:dyDescent="0.25">
      <c r="C15" s="3" t="s">
        <v>4</v>
      </c>
      <c r="D15" s="14">
        <v>0</v>
      </c>
      <c r="E15" s="14">
        <v>0</v>
      </c>
      <c r="F15" s="4"/>
      <c r="G15" s="4"/>
      <c r="H15" s="4"/>
      <c r="I15" s="4"/>
      <c r="J15" s="4"/>
      <c r="K15" s="4"/>
      <c r="L15" s="16"/>
    </row>
    <row r="16" spans="2:21" x14ac:dyDescent="0.25">
      <c r="C16" s="3" t="s">
        <v>5</v>
      </c>
      <c r="D16" s="14">
        <v>309547000</v>
      </c>
      <c r="E16" s="14">
        <v>309547000</v>
      </c>
      <c r="F16" s="4"/>
      <c r="G16" s="4"/>
      <c r="H16" s="4"/>
      <c r="I16" s="4"/>
      <c r="J16" s="4"/>
      <c r="K16" s="4"/>
      <c r="L16" s="16"/>
    </row>
    <row r="17" spans="3:12" x14ac:dyDescent="0.25">
      <c r="C17" s="3" t="s">
        <v>6</v>
      </c>
      <c r="D17" s="14">
        <v>382170896</v>
      </c>
      <c r="E17" s="14">
        <v>382170896</v>
      </c>
      <c r="F17" s="24">
        <v>30891862.800000001</v>
      </c>
      <c r="G17" s="24">
        <v>30965062.309999999</v>
      </c>
      <c r="H17" s="24">
        <v>31159756.050000001</v>
      </c>
      <c r="I17" s="24">
        <v>31349392.210000001</v>
      </c>
      <c r="J17" s="24">
        <v>31386502.440000001</v>
      </c>
      <c r="K17" s="24">
        <v>31179505</v>
      </c>
      <c r="L17" s="25">
        <f>SUM(F17:K17)</f>
        <v>186932080.81</v>
      </c>
    </row>
    <row r="18" spans="3:12" x14ac:dyDescent="0.25">
      <c r="C18" s="2" t="s">
        <v>7</v>
      </c>
      <c r="D18" s="15">
        <f>+D19+D20+D21+D22+D23+D24+D25+D26+D27</f>
        <v>2013367258</v>
      </c>
      <c r="E18" s="15">
        <f>+E19+E20+E21+E22+E23+E24+E25+E26+E27</f>
        <v>2013367258</v>
      </c>
      <c r="F18" s="15">
        <f t="shared" ref="F18:J18" si="2">+F19+F20+F21+F22+F23+F24+F25+F26+F27</f>
        <v>0</v>
      </c>
      <c r="G18" s="15">
        <f t="shared" si="2"/>
        <v>0</v>
      </c>
      <c r="H18" s="15">
        <f t="shared" si="2"/>
        <v>0</v>
      </c>
      <c r="I18" s="15">
        <f t="shared" si="2"/>
        <v>143276299.18000001</v>
      </c>
      <c r="J18" s="15">
        <f t="shared" si="2"/>
        <v>0</v>
      </c>
      <c r="K18" s="15">
        <f>+K19+K20+K21+K22+K23+K24+K25+K26+K27</f>
        <v>4772539.58</v>
      </c>
      <c r="L18" s="15">
        <f>+L19+L20+L21+L22+L23+L24+L25+L26+L27</f>
        <v>148048838.75999999</v>
      </c>
    </row>
    <row r="19" spans="3:12" x14ac:dyDescent="0.25">
      <c r="C19" s="3" t="s">
        <v>8</v>
      </c>
      <c r="D19" s="14">
        <v>263809000</v>
      </c>
      <c r="E19" s="14">
        <v>263809000</v>
      </c>
      <c r="F19" s="4"/>
      <c r="G19" s="4"/>
      <c r="H19" s="4"/>
      <c r="I19" s="4"/>
      <c r="J19" s="4"/>
      <c r="K19" s="4"/>
      <c r="L19" s="16"/>
    </row>
    <row r="20" spans="3:12" x14ac:dyDescent="0.25">
      <c r="C20" s="3" t="s">
        <v>9</v>
      </c>
      <c r="D20" s="14">
        <v>156268763</v>
      </c>
      <c r="E20" s="14">
        <v>156268763</v>
      </c>
      <c r="F20" s="4"/>
      <c r="G20" s="4"/>
      <c r="H20" s="4"/>
      <c r="I20" s="4"/>
      <c r="J20" s="4"/>
      <c r="K20" s="4"/>
      <c r="L20" s="16"/>
    </row>
    <row r="21" spans="3:12" x14ac:dyDescent="0.25">
      <c r="C21" s="3" t="s">
        <v>10</v>
      </c>
      <c r="D21" s="14">
        <v>180685000</v>
      </c>
      <c r="E21" s="14">
        <v>180685000</v>
      </c>
      <c r="F21" s="4"/>
      <c r="G21" s="4"/>
      <c r="H21" s="4"/>
      <c r="I21" s="4"/>
      <c r="J21" s="4"/>
      <c r="K21" s="4"/>
      <c r="L21" s="16"/>
    </row>
    <row r="22" spans="3:12" x14ac:dyDescent="0.25">
      <c r="C22" s="3" t="s">
        <v>11</v>
      </c>
      <c r="D22" s="14">
        <v>40970000</v>
      </c>
      <c r="E22" s="14">
        <v>40970000</v>
      </c>
      <c r="F22" s="4"/>
      <c r="G22" s="4"/>
      <c r="H22" s="4"/>
      <c r="I22" s="4"/>
      <c r="J22" s="4"/>
      <c r="K22" s="4"/>
      <c r="L22" s="16"/>
    </row>
    <row r="23" spans="3:12" x14ac:dyDescent="0.25">
      <c r="C23" s="3" t="s">
        <v>12</v>
      </c>
      <c r="D23" s="14">
        <v>241535718</v>
      </c>
      <c r="E23" s="14">
        <v>241535718</v>
      </c>
      <c r="I23" s="26">
        <v>143276299.18000001</v>
      </c>
      <c r="J23" s="26"/>
      <c r="K23" s="26"/>
      <c r="L23" s="15">
        <f>SUM(F23:K23)</f>
        <v>143276299.18000001</v>
      </c>
    </row>
    <row r="24" spans="3:12" x14ac:dyDescent="0.25">
      <c r="C24" s="3" t="s">
        <v>13</v>
      </c>
      <c r="D24" s="14">
        <v>144000000</v>
      </c>
      <c r="E24" s="14">
        <v>144000000</v>
      </c>
      <c r="L24" s="15">
        <f t="shared" ref="L24:L26" si="3">SUM(F24:K24)</f>
        <v>0</v>
      </c>
    </row>
    <row r="25" spans="3:12" x14ac:dyDescent="0.25">
      <c r="C25" s="3" t="s">
        <v>14</v>
      </c>
      <c r="D25" s="14">
        <v>402818146</v>
      </c>
      <c r="E25" s="14">
        <v>402818146</v>
      </c>
      <c r="K25" s="26">
        <v>4249674.51</v>
      </c>
      <c r="L25" s="15">
        <f t="shared" si="3"/>
        <v>4249674.51</v>
      </c>
    </row>
    <row r="26" spans="3:12" x14ac:dyDescent="0.25">
      <c r="C26" s="3" t="s">
        <v>15</v>
      </c>
      <c r="D26" s="14">
        <v>516159174</v>
      </c>
      <c r="E26" s="14">
        <v>516159174</v>
      </c>
      <c r="K26" s="26">
        <v>522865.07</v>
      </c>
      <c r="L26" s="15">
        <f t="shared" si="3"/>
        <v>522865.07</v>
      </c>
    </row>
    <row r="27" spans="3:12" x14ac:dyDescent="0.25">
      <c r="C27" s="3" t="s">
        <v>16</v>
      </c>
      <c r="D27" s="14">
        <v>67121457</v>
      </c>
      <c r="E27" s="14">
        <v>67121457</v>
      </c>
      <c r="L27" s="16"/>
    </row>
    <row r="28" spans="3:12" x14ac:dyDescent="0.25">
      <c r="C28" s="2" t="s">
        <v>17</v>
      </c>
      <c r="D28" s="15">
        <f>+D29+D30+D31+D32+D33+D34+D35+D36+D37</f>
        <v>321844921</v>
      </c>
      <c r="E28" s="15">
        <f>+E29+E30+E31+E32+E33+E34+E35+E36+E37</f>
        <v>321844921</v>
      </c>
      <c r="F28" s="15">
        <f t="shared" ref="F28:L28" si="4">+F29+F30+F31+F32+F33+F34+F35+F36+F37</f>
        <v>0</v>
      </c>
      <c r="G28" s="15">
        <f t="shared" si="4"/>
        <v>0</v>
      </c>
      <c r="H28" s="15">
        <f t="shared" si="4"/>
        <v>0</v>
      </c>
      <c r="I28" s="15">
        <f t="shared" si="4"/>
        <v>0</v>
      </c>
      <c r="J28" s="15">
        <f t="shared" si="4"/>
        <v>0</v>
      </c>
      <c r="K28" s="15">
        <f t="shared" si="4"/>
        <v>2883537.5700000003</v>
      </c>
      <c r="L28" s="15">
        <f t="shared" si="4"/>
        <v>2883537.5700000003</v>
      </c>
    </row>
    <row r="29" spans="3:12" x14ac:dyDescent="0.25">
      <c r="C29" s="3" t="s">
        <v>18</v>
      </c>
      <c r="D29" s="14">
        <v>14010750</v>
      </c>
      <c r="E29" s="14">
        <v>14010750</v>
      </c>
      <c r="L29" s="16"/>
    </row>
    <row r="30" spans="3:12" x14ac:dyDescent="0.25">
      <c r="C30" s="3" t="s">
        <v>19</v>
      </c>
      <c r="D30" s="14">
        <v>25969635</v>
      </c>
      <c r="E30" s="14">
        <v>25969635</v>
      </c>
      <c r="L30" s="16"/>
    </row>
    <row r="31" spans="3:12" x14ac:dyDescent="0.25">
      <c r="C31" s="3" t="s">
        <v>20</v>
      </c>
      <c r="D31" s="14">
        <v>31419000</v>
      </c>
      <c r="E31" s="14">
        <v>31419000</v>
      </c>
      <c r="L31" s="16"/>
    </row>
    <row r="32" spans="3:12" x14ac:dyDescent="0.25">
      <c r="C32" s="3" t="s">
        <v>21</v>
      </c>
      <c r="D32" s="14">
        <v>10757050</v>
      </c>
      <c r="E32" s="14">
        <v>10757050</v>
      </c>
      <c r="L32" s="16"/>
    </row>
    <row r="33" spans="3:12" x14ac:dyDescent="0.25">
      <c r="C33" s="3" t="s">
        <v>22</v>
      </c>
      <c r="D33" s="14">
        <v>4656384</v>
      </c>
      <c r="E33" s="14">
        <v>4656384</v>
      </c>
      <c r="L33" s="16"/>
    </row>
    <row r="34" spans="3:12" x14ac:dyDescent="0.25">
      <c r="C34" s="3" t="s">
        <v>23</v>
      </c>
      <c r="D34" s="14">
        <v>6430992</v>
      </c>
      <c r="E34" s="14">
        <v>6430992</v>
      </c>
      <c r="K34" s="26">
        <v>27524.92</v>
      </c>
      <c r="L34" s="15">
        <f t="shared" ref="L34:L37" si="5">SUM(F34:K34)</f>
        <v>27524.92</v>
      </c>
    </row>
    <row r="35" spans="3:12" x14ac:dyDescent="0.25">
      <c r="C35" s="3" t="s">
        <v>24</v>
      </c>
      <c r="D35" s="14">
        <v>102095401</v>
      </c>
      <c r="E35" s="14">
        <v>102095401</v>
      </c>
      <c r="K35" s="26">
        <v>1114766.83</v>
      </c>
      <c r="L35" s="15">
        <f t="shared" si="5"/>
        <v>1114766.83</v>
      </c>
    </row>
    <row r="36" spans="3:12" x14ac:dyDescent="0.25">
      <c r="C36" s="3" t="s">
        <v>25</v>
      </c>
      <c r="D36" s="14">
        <v>0</v>
      </c>
      <c r="E36" s="14">
        <v>0</v>
      </c>
      <c r="L36" s="16"/>
    </row>
    <row r="37" spans="3:12" x14ac:dyDescent="0.25">
      <c r="C37" s="3" t="s">
        <v>26</v>
      </c>
      <c r="D37" s="14">
        <v>126505709</v>
      </c>
      <c r="E37" s="14">
        <v>126505709</v>
      </c>
      <c r="K37" s="26">
        <v>1741245.82</v>
      </c>
      <c r="L37" s="15">
        <f t="shared" si="5"/>
        <v>1741245.82</v>
      </c>
    </row>
    <row r="38" spans="3:12" x14ac:dyDescent="0.25">
      <c r="C38" s="2" t="s">
        <v>27</v>
      </c>
      <c r="D38" s="15">
        <f>+D39+D40+D44+D45+D46</f>
        <v>173400000</v>
      </c>
      <c r="E38" s="15">
        <f>+E39+E40+E44+E45+E46</f>
        <v>173400000</v>
      </c>
      <c r="F38" s="15">
        <f t="shared" ref="F38:L38" si="6">+F39+F40+F44+F45+F46</f>
        <v>0</v>
      </c>
      <c r="G38" s="15">
        <f t="shared" si="6"/>
        <v>0</v>
      </c>
      <c r="H38" s="15">
        <f t="shared" si="6"/>
        <v>0</v>
      </c>
      <c r="I38" s="15">
        <f t="shared" si="6"/>
        <v>0</v>
      </c>
      <c r="J38" s="15">
        <f t="shared" si="6"/>
        <v>0</v>
      </c>
      <c r="K38" s="15">
        <f t="shared" si="6"/>
        <v>0</v>
      </c>
      <c r="L38" s="15">
        <f t="shared" si="6"/>
        <v>0</v>
      </c>
    </row>
    <row r="39" spans="3:12" x14ac:dyDescent="0.25">
      <c r="C39" s="3" t="s">
        <v>28</v>
      </c>
      <c r="D39" s="14">
        <v>77500000</v>
      </c>
      <c r="E39" s="14">
        <v>77500000</v>
      </c>
      <c r="L39" s="16"/>
    </row>
    <row r="40" spans="3:12" x14ac:dyDescent="0.25">
      <c r="C40" s="3" t="s">
        <v>29</v>
      </c>
      <c r="D40" s="14">
        <v>2900000</v>
      </c>
      <c r="E40" s="14">
        <v>2900000</v>
      </c>
      <c r="L40" s="16"/>
    </row>
    <row r="41" spans="3:12" x14ac:dyDescent="0.25">
      <c r="C41" s="3" t="s">
        <v>30</v>
      </c>
      <c r="D41" s="19"/>
      <c r="E41" s="19"/>
      <c r="L41" s="16"/>
    </row>
    <row r="42" spans="3:12" x14ac:dyDescent="0.25">
      <c r="C42" s="3" t="s">
        <v>31</v>
      </c>
      <c r="D42" s="19"/>
      <c r="E42" s="19"/>
      <c r="L42" s="16"/>
    </row>
    <row r="43" spans="3:12" x14ac:dyDescent="0.25">
      <c r="C43" s="3" t="s">
        <v>32</v>
      </c>
      <c r="D43" s="19"/>
      <c r="E43" s="19"/>
      <c r="L43" s="16"/>
    </row>
    <row r="44" spans="3:12" x14ac:dyDescent="0.25">
      <c r="C44" s="3" t="s">
        <v>33</v>
      </c>
      <c r="D44" s="19"/>
      <c r="E44" s="19"/>
      <c r="L44" s="16"/>
    </row>
    <row r="45" spans="3:12" x14ac:dyDescent="0.25">
      <c r="C45" s="3" t="s">
        <v>34</v>
      </c>
      <c r="D45" s="14">
        <v>3000000</v>
      </c>
      <c r="E45" s="14">
        <v>3000000</v>
      </c>
      <c r="L45" s="16"/>
    </row>
    <row r="46" spans="3:12" x14ac:dyDescent="0.25">
      <c r="C46" s="3" t="s">
        <v>35</v>
      </c>
      <c r="D46" s="14">
        <v>90000000</v>
      </c>
      <c r="E46" s="14">
        <v>90000000</v>
      </c>
      <c r="L46" s="16"/>
    </row>
    <row r="47" spans="3:12" x14ac:dyDescent="0.25">
      <c r="C47" s="2" t="s">
        <v>36</v>
      </c>
      <c r="D47" s="18"/>
      <c r="E47" s="19"/>
      <c r="L47" s="16"/>
    </row>
    <row r="48" spans="3:12" x14ac:dyDescent="0.25">
      <c r="C48" s="3" t="s">
        <v>37</v>
      </c>
      <c r="D48" s="19"/>
      <c r="E48" s="19"/>
      <c r="L48" s="16"/>
    </row>
    <row r="49" spans="3:12" x14ac:dyDescent="0.25">
      <c r="C49" s="3" t="s">
        <v>38</v>
      </c>
      <c r="D49" s="19"/>
      <c r="E49" s="19"/>
      <c r="L49" s="16"/>
    </row>
    <row r="50" spans="3:12" x14ac:dyDescent="0.25">
      <c r="C50" s="3" t="s">
        <v>39</v>
      </c>
      <c r="D50" s="19"/>
      <c r="E50" s="19"/>
      <c r="L50" s="16"/>
    </row>
    <row r="51" spans="3:12" x14ac:dyDescent="0.25">
      <c r="C51" s="3" t="s">
        <v>40</v>
      </c>
      <c r="D51" s="19"/>
      <c r="E51" s="19"/>
      <c r="L51" s="16"/>
    </row>
    <row r="52" spans="3:12" x14ac:dyDescent="0.25">
      <c r="C52" s="3" t="s">
        <v>41</v>
      </c>
      <c r="D52" s="19"/>
      <c r="E52" s="19"/>
      <c r="L52" s="16"/>
    </row>
    <row r="53" spans="3:12" x14ac:dyDescent="0.25">
      <c r="C53" s="3" t="s">
        <v>42</v>
      </c>
      <c r="D53" s="19"/>
      <c r="E53" s="19"/>
      <c r="L53" s="16"/>
    </row>
    <row r="54" spans="3:12" x14ac:dyDescent="0.25">
      <c r="C54" s="2" t="s">
        <v>43</v>
      </c>
      <c r="D54" s="15">
        <f>+D55+D56+D57+D58+D59+D60+D61+D62+D63</f>
        <v>716661176</v>
      </c>
      <c r="E54" s="15">
        <f>+E55+E56+E57+E58+E59+E60+E61+E62+E63</f>
        <v>716661176</v>
      </c>
      <c r="F54" s="15">
        <f t="shared" ref="F54:L54" si="7">+F55+F56+F57+F58+F59+F60+F61+F62+F63</f>
        <v>0</v>
      </c>
      <c r="G54" s="15">
        <f t="shared" si="7"/>
        <v>0</v>
      </c>
      <c r="H54" s="15">
        <f t="shared" si="7"/>
        <v>0</v>
      </c>
      <c r="I54" s="15">
        <f t="shared" si="7"/>
        <v>56980538.18</v>
      </c>
      <c r="J54" s="15">
        <f t="shared" si="7"/>
        <v>0</v>
      </c>
      <c r="K54" s="15">
        <f>+K55+K56+K57+K58+K59+K60+K61+K62+K63</f>
        <v>3016205.86</v>
      </c>
      <c r="L54" s="15">
        <f t="shared" si="7"/>
        <v>59996744.039999999</v>
      </c>
    </row>
    <row r="55" spans="3:12" x14ac:dyDescent="0.25">
      <c r="C55" s="3" t="s">
        <v>44</v>
      </c>
      <c r="D55" s="14">
        <v>118509583</v>
      </c>
      <c r="E55" s="14">
        <v>118509583</v>
      </c>
      <c r="I55" s="26">
        <v>56980538.18</v>
      </c>
      <c r="J55" s="26"/>
      <c r="K55" s="26"/>
      <c r="L55" s="15">
        <f>SUM(F55:K55)</f>
        <v>56980538.18</v>
      </c>
    </row>
    <row r="56" spans="3:12" x14ac:dyDescent="0.25">
      <c r="C56" s="3" t="s">
        <v>45</v>
      </c>
      <c r="D56" s="14">
        <v>147101957</v>
      </c>
      <c r="E56" s="14">
        <v>147101957</v>
      </c>
      <c r="L56" s="16"/>
    </row>
    <row r="57" spans="3:12" x14ac:dyDescent="0.25">
      <c r="C57" s="3" t="s">
        <v>46</v>
      </c>
      <c r="D57" s="14">
        <v>56626377</v>
      </c>
      <c r="E57" s="14">
        <v>56626377</v>
      </c>
      <c r="K57" s="26">
        <v>3016205.86</v>
      </c>
      <c r="L57" s="15">
        <f>SUM(F57:K57)</f>
        <v>3016205.86</v>
      </c>
    </row>
    <row r="58" spans="3:12" x14ac:dyDescent="0.25">
      <c r="C58" s="3" t="s">
        <v>47</v>
      </c>
      <c r="D58" s="14">
        <v>89115448</v>
      </c>
      <c r="E58" s="14">
        <v>89115448</v>
      </c>
      <c r="L58" s="16"/>
    </row>
    <row r="59" spans="3:12" x14ac:dyDescent="0.25">
      <c r="C59" s="3" t="s">
        <v>48</v>
      </c>
      <c r="D59" s="14">
        <v>173251494</v>
      </c>
      <c r="E59" s="14">
        <v>173251494</v>
      </c>
      <c r="L59" s="16"/>
    </row>
    <row r="60" spans="3:12" x14ac:dyDescent="0.25">
      <c r="C60" s="3" t="s">
        <v>49</v>
      </c>
      <c r="D60" s="14">
        <v>37472029</v>
      </c>
      <c r="E60" s="14">
        <v>37472029</v>
      </c>
      <c r="L60" s="16"/>
    </row>
    <row r="61" spans="3:12" x14ac:dyDescent="0.25">
      <c r="C61" s="3" t="s">
        <v>50</v>
      </c>
      <c r="D61" s="14"/>
      <c r="E61" s="14"/>
      <c r="L61" s="16"/>
    </row>
    <row r="62" spans="3:12" x14ac:dyDescent="0.25">
      <c r="C62" s="3" t="s">
        <v>51</v>
      </c>
      <c r="D62" s="14">
        <v>94580288</v>
      </c>
      <c r="E62" s="14">
        <v>94580288</v>
      </c>
      <c r="L62" s="16"/>
    </row>
    <row r="63" spans="3:12" x14ac:dyDescent="0.25">
      <c r="C63" s="3" t="s">
        <v>52</v>
      </c>
      <c r="D63" s="19">
        <v>4000</v>
      </c>
      <c r="E63" s="19">
        <v>4000</v>
      </c>
      <c r="L63" s="16"/>
    </row>
    <row r="64" spans="3:12" x14ac:dyDescent="0.25">
      <c r="C64" s="2" t="s">
        <v>53</v>
      </c>
      <c r="D64" s="15">
        <f>+D65+D66</f>
        <v>0</v>
      </c>
      <c r="E64" s="15">
        <f>+E65+E66</f>
        <v>0</v>
      </c>
      <c r="L64" s="16"/>
    </row>
    <row r="65" spans="3:12" x14ac:dyDescent="0.25">
      <c r="C65" s="3" t="s">
        <v>54</v>
      </c>
      <c r="D65" s="14"/>
      <c r="E65" s="14"/>
      <c r="L65" s="16"/>
    </row>
    <row r="66" spans="3:12" x14ac:dyDescent="0.25">
      <c r="C66" s="3" t="s">
        <v>55</v>
      </c>
      <c r="D66" s="19"/>
      <c r="E66" s="19"/>
      <c r="L66" s="16"/>
    </row>
    <row r="67" spans="3:12" x14ac:dyDescent="0.25">
      <c r="C67" s="3" t="s">
        <v>56</v>
      </c>
      <c r="D67" s="19"/>
      <c r="E67" s="19"/>
      <c r="L67" s="16"/>
    </row>
    <row r="68" spans="3:12" x14ac:dyDescent="0.25">
      <c r="C68" s="3" t="s">
        <v>57</v>
      </c>
      <c r="D68" s="19"/>
      <c r="E68" s="19"/>
      <c r="L68" s="16"/>
    </row>
    <row r="69" spans="3:12" x14ac:dyDescent="0.25">
      <c r="C69" s="2" t="s">
        <v>58</v>
      </c>
      <c r="D69" s="18"/>
      <c r="E69" s="19"/>
      <c r="L69" s="16"/>
    </row>
    <row r="70" spans="3:12" x14ac:dyDescent="0.25">
      <c r="C70" s="3" t="s">
        <v>59</v>
      </c>
      <c r="D70" s="19"/>
      <c r="E70" s="19"/>
      <c r="L70" s="16"/>
    </row>
    <row r="71" spans="3:12" x14ac:dyDescent="0.25">
      <c r="C71" s="3" t="s">
        <v>60</v>
      </c>
      <c r="D71" s="19"/>
      <c r="E71" s="19"/>
      <c r="L71" s="16"/>
    </row>
    <row r="72" spans="3:12" x14ac:dyDescent="0.25">
      <c r="C72" s="2" t="s">
        <v>61</v>
      </c>
      <c r="D72" s="15">
        <f>+D73+D74+D75</f>
        <v>13000000</v>
      </c>
      <c r="E72" s="15">
        <f>+E73+E74+E75</f>
        <v>13000000</v>
      </c>
      <c r="F72" s="15">
        <f t="shared" ref="F72:L72" si="8">+F73+F74+F75</f>
        <v>0</v>
      </c>
      <c r="G72" s="15">
        <f t="shared" si="8"/>
        <v>0</v>
      </c>
      <c r="H72" s="15">
        <f t="shared" si="8"/>
        <v>0</v>
      </c>
      <c r="I72" s="15">
        <f t="shared" si="8"/>
        <v>0</v>
      </c>
      <c r="J72" s="15">
        <f t="shared" si="8"/>
        <v>0</v>
      </c>
      <c r="K72" s="15">
        <f t="shared" si="8"/>
        <v>0</v>
      </c>
      <c r="L72" s="15">
        <f t="shared" si="8"/>
        <v>0</v>
      </c>
    </row>
    <row r="73" spans="3:12" x14ac:dyDescent="0.25">
      <c r="C73" s="3" t="s">
        <v>62</v>
      </c>
      <c r="D73" s="19"/>
      <c r="E73" s="19"/>
      <c r="L73" s="16"/>
    </row>
    <row r="74" spans="3:12" x14ac:dyDescent="0.25">
      <c r="C74" s="3" t="s">
        <v>63</v>
      </c>
      <c r="D74" s="14">
        <v>13000000</v>
      </c>
      <c r="E74" s="14">
        <v>13000000</v>
      </c>
      <c r="L74" s="16"/>
    </row>
    <row r="75" spans="3:12" x14ac:dyDescent="0.25">
      <c r="C75" s="3" t="s">
        <v>64</v>
      </c>
      <c r="D75" s="19"/>
      <c r="E75" s="19"/>
      <c r="L75" s="16"/>
    </row>
    <row r="76" spans="3:12" x14ac:dyDescent="0.25">
      <c r="C76" s="1" t="s">
        <v>67</v>
      </c>
      <c r="D76" s="17">
        <f t="shared" ref="D76:L76" si="9">+D80</f>
        <v>58000000</v>
      </c>
      <c r="E76" s="17">
        <f t="shared" si="9"/>
        <v>58000000</v>
      </c>
      <c r="F76" s="17">
        <f t="shared" si="9"/>
        <v>0</v>
      </c>
      <c r="G76" s="17">
        <f t="shared" si="9"/>
        <v>0</v>
      </c>
      <c r="H76" s="17">
        <f t="shared" si="9"/>
        <v>0</v>
      </c>
      <c r="I76" s="17">
        <f t="shared" si="9"/>
        <v>0</v>
      </c>
      <c r="J76" s="17">
        <f t="shared" si="9"/>
        <v>0</v>
      </c>
      <c r="K76" s="17">
        <f t="shared" si="9"/>
        <v>0</v>
      </c>
      <c r="L76" s="17">
        <f t="shared" si="9"/>
        <v>0</v>
      </c>
    </row>
    <row r="77" spans="3:12" x14ac:dyDescent="0.25">
      <c r="C77" s="2" t="s">
        <v>68</v>
      </c>
      <c r="D77" s="18"/>
      <c r="E77" s="19"/>
      <c r="L77" s="16"/>
    </row>
    <row r="78" spans="3:12" x14ac:dyDescent="0.25">
      <c r="C78" s="3" t="s">
        <v>69</v>
      </c>
      <c r="D78" s="19"/>
      <c r="E78" s="19"/>
      <c r="L78" s="16"/>
    </row>
    <row r="79" spans="3:12" x14ac:dyDescent="0.25">
      <c r="C79" s="3" t="s">
        <v>70</v>
      </c>
      <c r="D79" s="19"/>
      <c r="E79" s="19"/>
      <c r="L79" s="16"/>
    </row>
    <row r="80" spans="3:12" x14ac:dyDescent="0.25">
      <c r="C80" s="2" t="s">
        <v>71</v>
      </c>
      <c r="D80" s="15">
        <f>+D81+D82</f>
        <v>58000000</v>
      </c>
      <c r="E80" s="15">
        <f>+E81+E82</f>
        <v>58000000</v>
      </c>
      <c r="F80" s="15">
        <f t="shared" ref="F80:L80" si="10">+F81+F82</f>
        <v>0</v>
      </c>
      <c r="G80" s="15">
        <f t="shared" si="10"/>
        <v>0</v>
      </c>
      <c r="H80" s="15">
        <f t="shared" si="10"/>
        <v>0</v>
      </c>
      <c r="I80" s="15">
        <f t="shared" si="10"/>
        <v>0</v>
      </c>
      <c r="J80" s="15">
        <f t="shared" si="10"/>
        <v>0</v>
      </c>
      <c r="K80" s="15">
        <f t="shared" si="10"/>
        <v>0</v>
      </c>
      <c r="L80" s="15">
        <f t="shared" si="10"/>
        <v>0</v>
      </c>
    </row>
    <row r="81" spans="3:12" x14ac:dyDescent="0.25">
      <c r="C81" s="3" t="s">
        <v>72</v>
      </c>
      <c r="D81" s="14"/>
      <c r="E81" s="14"/>
      <c r="L81" s="16"/>
    </row>
    <row r="82" spans="3:12" x14ac:dyDescent="0.25">
      <c r="C82" s="3" t="s">
        <v>73</v>
      </c>
      <c r="D82" s="14">
        <v>58000000</v>
      </c>
      <c r="E82" s="14">
        <v>58000000</v>
      </c>
      <c r="L82" s="16"/>
    </row>
    <row r="83" spans="3:12" x14ac:dyDescent="0.25">
      <c r="C83" s="2" t="s">
        <v>74</v>
      </c>
      <c r="D83" s="18"/>
      <c r="E83" s="19"/>
      <c r="L83" s="16"/>
    </row>
    <row r="84" spans="3:12" x14ac:dyDescent="0.25">
      <c r="C84" s="3" t="s">
        <v>75</v>
      </c>
      <c r="D84" s="19"/>
      <c r="E84" s="19"/>
      <c r="L84" s="16"/>
    </row>
    <row r="85" spans="3:12" x14ac:dyDescent="0.25">
      <c r="C85" s="5" t="s">
        <v>65</v>
      </c>
      <c r="D85" s="20">
        <f t="shared" ref="D85:K85" si="11">+D12+D18+D28+D38+D54+D64+D72+D80</f>
        <v>8119136254</v>
      </c>
      <c r="E85" s="20">
        <f t="shared" si="11"/>
        <v>8119136254</v>
      </c>
      <c r="F85" s="20">
        <f t="shared" si="11"/>
        <v>246963243.44</v>
      </c>
      <c r="G85" s="20">
        <f t="shared" si="11"/>
        <v>247400385.44999999</v>
      </c>
      <c r="H85" s="20">
        <f t="shared" si="11"/>
        <v>249118817.68000001</v>
      </c>
      <c r="I85" s="20">
        <f t="shared" si="11"/>
        <v>449162150.95999998</v>
      </c>
      <c r="J85" s="20">
        <f t="shared" si="11"/>
        <v>249272782.74000001</v>
      </c>
      <c r="K85" s="20">
        <f t="shared" si="11"/>
        <v>258272897.46000001</v>
      </c>
      <c r="L85" s="20">
        <f>+L12+L18+L28+L38+L54+L64+L72+L80</f>
        <v>1700190277.7299998</v>
      </c>
    </row>
    <row r="87" spans="3:12" x14ac:dyDescent="0.25">
      <c r="C87" s="16" t="s">
        <v>85</v>
      </c>
    </row>
    <row r="90" spans="3:12" ht="15.75" thickBot="1" x14ac:dyDescent="0.3"/>
    <row r="91" spans="3:12" ht="26.25" customHeight="1" thickBot="1" x14ac:dyDescent="0.3">
      <c r="C91" s="13" t="s">
        <v>80</v>
      </c>
      <c r="E91" s="21"/>
      <c r="F91" s="21"/>
      <c r="G91" s="21"/>
      <c r="H91" s="21"/>
      <c r="I91" s="21"/>
      <c r="J91" s="21"/>
      <c r="K91" s="21"/>
    </row>
    <row r="92" spans="3:12" ht="33.75" customHeight="1" thickBot="1" x14ac:dyDescent="0.3">
      <c r="C92" s="11" t="s">
        <v>81</v>
      </c>
      <c r="E92" s="22"/>
      <c r="F92" s="16"/>
      <c r="G92" s="16"/>
      <c r="H92" s="16"/>
      <c r="I92" s="16"/>
      <c r="J92" s="16"/>
      <c r="K92" s="16"/>
    </row>
    <row r="93" spans="3:12" ht="45.75" thickBot="1" x14ac:dyDescent="0.3">
      <c r="C93" s="12" t="s">
        <v>82</v>
      </c>
    </row>
    <row r="99" spans="3:3" x14ac:dyDescent="0.25">
      <c r="C99" s="16" t="s">
        <v>86</v>
      </c>
    </row>
    <row r="100" spans="3:3" x14ac:dyDescent="0.25">
      <c r="C100" s="16" t="s">
        <v>87</v>
      </c>
    </row>
  </sheetData>
  <mergeCells count="9">
    <mergeCell ref="F9:L9"/>
    <mergeCell ref="C4:E4"/>
    <mergeCell ref="C3:E3"/>
    <mergeCell ref="C7:E7"/>
    <mergeCell ref="C9:C10"/>
    <mergeCell ref="D9:D10"/>
    <mergeCell ref="E9:E10"/>
    <mergeCell ref="C6:E6"/>
    <mergeCell ref="C5:E5"/>
  </mergeCells>
  <phoneticPr fontId="8" type="noConversion"/>
  <pageMargins left="0" right="0" top="0.74803149606299213" bottom="0.74803149606299213" header="0.31496062992125984" footer="0.31496062992125984"/>
  <pageSetup scale="42" orientation="portrait" r:id="rId1"/>
  <ignoredErrors>
    <ignoredError sqref="L34:L35 L5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 2023</vt:lpstr>
      <vt:lpstr>'Ejecución presupuestaria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Edmundo A. Vizcaino</cp:lastModifiedBy>
  <cp:lastPrinted>2023-06-09T20:45:13Z</cp:lastPrinted>
  <dcterms:created xsi:type="dcterms:W3CDTF">2021-07-29T18:58:50Z</dcterms:created>
  <dcterms:modified xsi:type="dcterms:W3CDTF">2023-07-12T13:24:35Z</dcterms:modified>
</cp:coreProperties>
</file>