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Y:\1. PRESUPUESTO\e.vizcaino\MAP Transparencia\2022\"/>
    </mc:Choice>
  </mc:AlternateContent>
  <xr:revisionPtr revIDLastSave="0" documentId="13_ncr:1_{DAA8907B-6556-4D5E-A057-D8E15742D542}" xr6:coauthVersionLast="47" xr6:coauthVersionMax="47" xr10:uidLastSave="{00000000-0000-0000-0000-000000000000}"/>
  <bookViews>
    <workbookView xWindow="-120" yWindow="-120" windowWidth="29040" windowHeight="15840" xr2:uid="{4338FEAE-DB8E-4C02-BE6D-DDC1311F061E}"/>
  </bookViews>
  <sheets>
    <sheet name="61434445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7" i="1" l="1"/>
  <c r="I137" i="1"/>
  <c r="I133" i="1"/>
  <c r="J102" i="1"/>
  <c r="I102" i="1"/>
  <c r="I98" i="1"/>
  <c r="J65" i="1"/>
  <c r="I65" i="1"/>
  <c r="I61" i="1"/>
  <c r="I30" i="1"/>
  <c r="C17" i="1"/>
  <c r="C16" i="1"/>
  <c r="C15" i="1"/>
  <c r="J30" i="1" l="1"/>
  <c r="I26" i="1"/>
</calcChain>
</file>

<file path=xl/sharedStrings.xml><?xml version="1.0" encoding="utf-8"?>
<sst xmlns="http://schemas.openxmlformats.org/spreadsheetml/2006/main" count="273" uniqueCount="111">
  <si>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</si>
  <si>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</si>
  <si>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</si>
  <si>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</si>
  <si>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</si>
  <si>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</si>
  <si>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</si>
  <si>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</si>
  <si>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</si>
  <si>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</si>
  <si>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</si>
  <si>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</si>
  <si>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</si>
  <si>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</si>
  <si>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</si>
  <si>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</si>
  <si>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</si>
  <si>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</si>
  <si>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</si>
  <si>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</si>
  <si>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</si>
  <si>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</si>
  <si>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</si>
  <si>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</si>
  <si>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</si>
  <si>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</si>
  <si>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</si>
  <si>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</si>
  <si>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</si>
  <si>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</si>
  <si>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</si>
  <si>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</si>
  <si>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</si>
  <si>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</si>
  <si>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</si>
  <si>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</si>
  <si>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</si>
  <si>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</si>
  <si>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</si>
  <si>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</si>
  <si>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</si>
  <si>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</si>
  <si>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</si>
  <si>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</si>
  <si>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</si>
  <si>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</si>
  <si>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</si>
  <si>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</si>
  <si>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</si>
  <si>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</si>
  <si>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</si>
  <si>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</si>
  <si>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</si>
  <si>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</si>
  <si>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</si>
  <si>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</si>
  <si>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</si>
  <si>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</si>
  <si>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</si>
  <si>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</si>
  <si>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</si>
  <si>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</si>
  <si>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</si>
  <si>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</si>
  <si>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</si>
  <si>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</si>
  <si>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</si>
  <si>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</si>
  <si>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</si>
  <si>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</si>
  <si>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</si>
  <si>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</si>
  <si>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</si>
  <si>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Lineamientos para la Ejecución Presupuestaria 2022 del Gobierno General Nacional</t>
  </si>
  <si>
    <t>Eficientizar los servicios y operaciones técnicas ofrecidos a empresas y personas físicas que generan retorno e impacto social en un 10% para el 2022</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</si>
  <si>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</si>
  <si>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</si>
  <si>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</si>
  <si>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</si>
  <si>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</si>
  <si>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</si>
  <si>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</si>
  <si>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</si>
  <si>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</si>
  <si>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</si>
  <si>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</si>
  <si>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</si>
  <si>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</si>
  <si>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</si>
  <si>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</si>
  <si>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</si>
  <si>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 xml:space="preserve"> </t>
  </si>
  <si>
    <t>Informe de Evaluación Anual de las Metas Físicas-Financieras</t>
  </si>
  <si>
    <t xml:space="preserve"> Programación Anual </t>
  </si>
  <si>
    <t>Ejecución Anual</t>
  </si>
  <si>
    <t>Aumentar las recaudaciones por declaraciones de personas físicas o jurídicas de RD$143,458.49 millones en el año 2021 a RD$197,355.00 millones para el año 2022</t>
  </si>
  <si>
    <t>Logramos aumentar los despachos de declaraciones a un total de 800,856, representando esto un 108% de la meta fisica programada para 2022, ejecutando RD$1,149,445,245.73, es decir, un 68% del presupuesto financiero programado del Fondo 0100 y un 29% del Fondo 9995, el cual no se ejecuta en línea, lo que permite ver un uso en el cumplimiento de los recursos con miras a eficientizar nuestros servicios y cumplimiento de la meta recaudatoria</t>
  </si>
  <si>
    <t>La desviación presentada de un 8% más en la ejecución con relación a lo programado se debe al incremento en la cantidad de declaraciones importación y  exportación desaduanizadas, gracias al aumento en la actividad económica. En cuanto a la parte financiera, el desvío en 32%, se debe a que los recursos del Fondo 9995, no se ejecutan en línea.</t>
  </si>
  <si>
    <t>*Implementación de la segunda fase de la plataforma de servicio en línea para Diciembre 2023</t>
  </si>
  <si>
    <t>*Continuar con el desarrollo de la fase 1 del Nuevo Sistema de Gestión Aduanera para Diciembre 2023</t>
  </si>
  <si>
    <t>Mejorar el control y supervisión de las zonas francas comerciales para lograr el aumento de certificaciones de 328 en el año 2021 a 333 para el 2022.</t>
  </si>
  <si>
    <t>Logramos la meta establecida para el año 2022 emitiendo 335 licencias de operaciones a las Zonas Francas Comerciales, representando el 101% de lo programado. Este aumento se refleja en la ejecución de RD$363,172,085.47, es decir un 67% del presupuesto financiero programado del Fondo 0100 y un 28% del Fondo 9995 el cual no se ejecuta en línea.</t>
  </si>
  <si>
    <t>Cumplimiento de meta física con respecto a lo programado. En cuanto a la parte financiera, el desvío en 33% se debe a que los recursos del Fondo 9995, no se ejecutan en línea.</t>
  </si>
  <si>
    <t>Implementación automatización de traspasos entre zonas francas</t>
  </si>
  <si>
    <t>Continuación de implementación de una metodología de Gestión de Riesgo para los movimientos entre las diferentes zonas francas y/o administraciones diciembre 2023</t>
  </si>
  <si>
    <t>La desviación presentada de un 98% más respecto a la meta programada se debe al crecimiento del interés en la certificación OEA y los beneficios del despacho en 24 horas. En cuanto a la parte financiera, el desvío en 43%, se debe a que los recursos del Fondo 9995, no se ejecutan en línea.</t>
  </si>
  <si>
    <t>Sobrepasamos la meta física otorgando un total de 158 certificaciones OEA que representan más del 100% de lo programado, todo esto ejecutando RD$162,210,091.10, es decir un 57% del presupuesto financiero programado del Fondo 0100 y un 25% del Fondo 9995, el cual no se ejeucta en línea. El 18% restante, obedece a procesos de compras de servicios y equipos que están en proceso de adjudicación.</t>
  </si>
  <si>
    <t>Continuar con la implementación de los requisitos mínimos de Seguridad OEA, homologados con el CTPAT de los EEUU, diciembre 2023</t>
  </si>
  <si>
    <t>Fueron aplicadas 12,793 exoneraciones durante el año 2022, representando esto un 9% más de lo programado y ejecutando RD$13,374,727.90, es decir, un 49% del presupuesto financiero programado del Fondo 0100 y un 25% del Fondo 9995, el cual no se ejecuta en línea</t>
  </si>
  <si>
    <t>La desviación presentada de un 9% más respecto a lo programado, se debe al aumento en la cantidad de exoneraciones que fueron otorgadas durante el año. En cuanto a la parte financiera, el desvío en 51%, se debe a que los recursos del Fondo 9995, no se ejecutan en línea.</t>
  </si>
  <si>
    <t>Continuar con el fortalecimiento de los procedimientos electronicos para la aplicación de exoneraciones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</si>
</sst>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8">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7" fontId="16" fillId="7" borderId="25" xfId="0" applyNumberFormat="1" applyFont="1" applyFill="1" applyBorder="1" applyAlignment="1" applyProtection="1">
      <alignment horizontal="center" vertical="center" wrapText="1" readingOrder="1"/>
      <protection locked="0"/>
    </xf>
    <xf numFmtId="4" fontId="0" fillId="0" borderId="0" xfId="0" applyNumberFormat="1"/>
    <xf numFmtId="0" fontId="14" fillId="8" borderId="28" xfId="0" applyFont="1" applyFill="1" applyBorder="1" applyAlignment="1">
      <alignment horizontal="center" vertical="center" wrapText="1" readingOrder="1"/>
    </xf>
    <xf numFmtId="0" fontId="11" fillId="6" borderId="29"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1" fillId="0" borderId="0" xfId="0" applyFont="1" applyAlignment="1">
      <alignment horizontal="center"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21" fillId="0" borderId="37"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22" xfId="0"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8" fillId="0" borderId="0" xfId="0" applyFont="1" applyAlignment="1">
      <alignment horizontal="left" vertical="center" wrapText="1"/>
    </xf>
    <xf numFmtId="0" fontId="23" fillId="8" borderId="25" xfId="0" applyFont="1" applyFill="1" applyBorder="1" applyAlignment="1">
      <alignment horizontal="center" vertical="center" wrapText="1" readingOrder="1"/>
    </xf>
    <xf numFmtId="0" fontId="23" fillId="8" borderId="24" xfId="0" applyFont="1" applyFill="1" applyBorder="1" applyAlignment="1">
      <alignment horizontal="center" vertical="center" wrapText="1" readingOrder="1"/>
    </xf>
    <xf numFmtId="0" fontId="13" fillId="0" borderId="0" xfId="0" applyFont="1" applyAlignment="1" applyProtection="1">
      <alignment horizontal="center"/>
      <protection locked="0"/>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twoCellAnchor editAs="oneCell">
    <xdr:from>
      <xdr:col>0</xdr:col>
      <xdr:colOff>1181100</xdr:colOff>
      <xdr:row>148</xdr:row>
      <xdr:rowOff>161925</xdr:rowOff>
    </xdr:from>
    <xdr:to>
      <xdr:col>2</xdr:col>
      <xdr:colOff>523875</xdr:colOff>
      <xdr:row>150</xdr:row>
      <xdr:rowOff>179367</xdr:rowOff>
    </xdr:to>
    <xdr:pic>
      <xdr:nvPicPr>
        <xdr:cNvPr id="4" name="id-94B4A89B-A12B-4C3B-AF63-593653C2B4B0">
          <a:extLst>
            <a:ext uri="{FF2B5EF4-FFF2-40B4-BE49-F238E27FC236}">
              <a16:creationId xmlns:a16="http://schemas.microsoft.com/office/drawing/2014/main" id="{B1A80032-F53E-4664-847B-43607F78E29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669" t="60094" r="23407" b="28974"/>
        <a:stretch/>
      </xdr:blipFill>
      <xdr:spPr bwMode="auto">
        <a:xfrm>
          <a:off x="1181100" y="36756975"/>
          <a:ext cx="1724025" cy="398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457200</xdr:colOff>
      <xdr:row>148</xdr:row>
      <xdr:rowOff>38100</xdr:rowOff>
    </xdr:from>
    <xdr:to>
      <xdr:col>8</xdr:col>
      <xdr:colOff>406332</xdr:colOff>
      <xdr:row>150</xdr:row>
      <xdr:rowOff>163862</xdr:rowOff>
    </xdr:to>
    <xdr:pic>
      <xdr:nvPicPr>
        <xdr:cNvPr id="6" name="id-94B4A89B-A12B-4C3B-AF63-593653C2B4B0">
          <a:extLst>
            <a:ext uri="{FF2B5EF4-FFF2-40B4-BE49-F238E27FC236}">
              <a16:creationId xmlns:a16="http://schemas.microsoft.com/office/drawing/2014/main" id="{8C8AE8A3-C66E-44B4-B3B1-0D982FD1EAC4}"/>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172" t="76666" r="35465" b="12926"/>
        <a:stretch/>
      </xdr:blipFill>
      <xdr:spPr bwMode="auto">
        <a:xfrm>
          <a:off x="6229350" y="36633150"/>
          <a:ext cx="1644582" cy="50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819150</xdr:colOff>
      <xdr:row>145</xdr:row>
      <xdr:rowOff>161925</xdr:rowOff>
    </xdr:from>
    <xdr:to>
      <xdr:col>9</xdr:col>
      <xdr:colOff>633599</xdr:colOff>
      <xdr:row>153</xdr:row>
      <xdr:rowOff>152400</xdr:rowOff>
    </xdr:to>
    <xdr:pic>
      <xdr:nvPicPr>
        <xdr:cNvPr id="5" name="Imagen 4">
          <a:extLst>
            <a:ext uri="{FF2B5EF4-FFF2-40B4-BE49-F238E27FC236}">
              <a16:creationId xmlns:a16="http://schemas.microsoft.com/office/drawing/2014/main" id="{CA7D87BC-14D1-4637-9803-EC272BAC4AE6}"/>
            </a:ext>
          </a:extLst>
        </xdr:cNvPr>
        <xdr:cNvPicPr>
          <a:picLocks noChangeAspect="1"/>
        </xdr:cNvPicPr>
      </xdr:nvPicPr>
      <xdr:blipFill>
        <a:blip xmlns:r="http://schemas.openxmlformats.org/officeDocument/2006/relationships" r:embed="rId4"/>
        <a:stretch>
          <a:fillRect/>
        </a:stretch>
      </xdr:blipFill>
      <xdr:spPr>
        <a:xfrm>
          <a:off x="7439025" y="36385500"/>
          <a:ext cx="1509899" cy="1514475"/>
        </a:xfrm>
        <a:prstGeom prst="rect">
          <a:avLst/>
        </a:prstGeom>
      </xdr:spPr>
    </xdr:pic>
    <xdr:clientData/>
  </xdr:twoCellAnchor>
  <xdr:twoCellAnchor editAs="oneCell">
    <xdr:from>
      <xdr:col>2</xdr:col>
      <xdr:colOff>161925</xdr:colOff>
      <xdr:row>146</xdr:row>
      <xdr:rowOff>22667</xdr:rowOff>
    </xdr:from>
    <xdr:to>
      <xdr:col>3</xdr:col>
      <xdr:colOff>781050</xdr:colOff>
      <xdr:row>153</xdr:row>
      <xdr:rowOff>123259</xdr:rowOff>
    </xdr:to>
    <xdr:pic>
      <xdr:nvPicPr>
        <xdr:cNvPr id="2" name="Imagen 1">
          <a:extLst>
            <a:ext uri="{FF2B5EF4-FFF2-40B4-BE49-F238E27FC236}">
              <a16:creationId xmlns:a16="http://schemas.microsoft.com/office/drawing/2014/main" id="{896C2D6D-10AF-9195-136A-A3D85F97F539}"/>
            </a:ext>
          </a:extLst>
        </xdr:cNvPr>
        <xdr:cNvPicPr>
          <a:picLocks noChangeAspect="1"/>
        </xdr:cNvPicPr>
      </xdr:nvPicPr>
      <xdr:blipFill>
        <a:blip xmlns:r="http://schemas.openxmlformats.org/officeDocument/2006/relationships" r:embed="rId5"/>
        <a:stretch>
          <a:fillRect/>
        </a:stretch>
      </xdr:blipFill>
      <xdr:spPr>
        <a:xfrm>
          <a:off x="2543175" y="36436742"/>
          <a:ext cx="1466850" cy="14340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4" dataDxfId="42" headerRowBorderDxfId="43" tableBorderDxfId="41" totalsRowBorderDxfId="40">
  <autoFilter ref="A64:J65" xr:uid="{11294813-5171-4A50-AAB5-2A7170DD9C96}"/>
  <tableColumns count="10">
    <tableColumn id="1" xr3:uid="{18949D56-78EF-4778-8187-E675B3748716}" name="Producto" dataDxfId="39"/>
    <tableColumn id="2" xr3:uid="{18C42961-42B6-46E1-BCB6-8411F0903B28}" name="Indicador" dataDxfId="38"/>
    <tableColumn id="3" xr3:uid="{146FE7D0-7C61-4A07-860E-D18DF39A3B08}" name="Física_x000a_(A)" dataDxfId="37"/>
    <tableColumn id="4" xr3:uid="{DE2326E9-9230-47EF-A03F-7B1389543A98}" name="Financiera_x000a_(B)" dataDxfId="36"/>
    <tableColumn id="9" xr3:uid="{1C593D65-CC95-44B4-8097-4FAA5BD9131E}" name="Física_x000a_(C)" dataDxfId="35"/>
    <tableColumn id="10" xr3:uid="{CDACFFEF-D012-4E0F-A5CE-DF61AEF7B3B1}" name="Financiera_x000a_(D)" dataDxfId="34"/>
    <tableColumn id="5" xr3:uid="{FF7CA725-BEB2-401B-A407-DE09F4AEEF34}" name="Física _x000a_(E)" dataDxfId="33"/>
    <tableColumn id="6" xr3:uid="{81033465-8276-4E3A-AB98-93085E16DD5D}" name="Financiera _x000a_ (F)" dataDxfId="32"/>
    <tableColumn id="7" xr3:uid="{405C2496-F613-44D1-978A-85BA92FF3636}" name="Física _x000a_(%)_x000a_ G=E/C" dataDxfId="31" dataCellStyle="Porcentaje">
      <calculatedColumnFormula>+Tabla136[[#This Row],[Física 
(E)]]/Tabla136[[#This Row],[Física
(C)]]</calculatedColumnFormula>
    </tableColumn>
    <tableColumn id="8" xr3:uid="{4473E878-1098-4B12-8A69-BBB174F8B765}"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29" dataDxfId="27" headerRowBorderDxfId="28" tableBorderDxfId="26" totalsRowBorderDxfId="25">
  <autoFilter ref="A101:J102" xr:uid="{467A530B-76D0-4766-81C2-198957DA0278}"/>
  <tableColumns count="10">
    <tableColumn id="1" xr3:uid="{40F0F30A-ADBE-47F2-B8C9-130FA9DB85EC}" name="Producto" dataDxfId="24"/>
    <tableColumn id="2" xr3:uid="{8C65C1F0-62A2-4069-A1F5-6A04418115F1}" name="Indicador" dataDxfId="23"/>
    <tableColumn id="3" xr3:uid="{D2C0062B-B291-45DD-B772-ABBDF07909CC}" name="Física_x000a_(A)" dataDxfId="22"/>
    <tableColumn id="4" xr3:uid="{06C8FBC5-5745-482D-8AA6-0033A8D4C220}" name="Financiera_x000a_(B)" dataDxfId="21"/>
    <tableColumn id="9" xr3:uid="{19165FEA-6269-47DF-A261-C201F94B3957}" name="Física_x000a_(C)" dataDxfId="20"/>
    <tableColumn id="10" xr3:uid="{DE549870-EE4C-4EE6-90A2-DD7E31B2034B}" name="Financiera_x000a_(D)" dataDxfId="19"/>
    <tableColumn id="5" xr3:uid="{A06AE05F-34C7-4E02-862E-1ED507060B89}" name="Física _x000a_(E)" dataDxfId="18"/>
    <tableColumn id="6" xr3:uid="{2D531506-36AD-4BF0-8632-2FE9F95AA100}" name="Financiera _x000a_ (F)" dataDxfId="17"/>
    <tableColumn id="7" xr3:uid="{4D415992-F897-4579-9E9F-D56A1AC14D27}" name="Física _x000a_(%)_x000a_ G=E/C" dataDxfId="16" dataCellStyle="Porcentaje">
      <calculatedColumnFormula>+Tabla1347[[#This Row],[Física 
(E)]]/Tabla1347[[#This Row],[Física
(C)]]</calculatedColumnFormula>
    </tableColumn>
    <tableColumn id="8" xr3:uid="{598D477C-72CD-46E7-9FB1-8B9CB9760AED}"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14" dataDxfId="12" headerRowBorderDxfId="13" tableBorderDxfId="11" totalsRowBorderDxfId="10">
  <autoFilter ref="A136:J137" xr:uid="{B247554E-92D4-4FE0-B698-5053BDF8FD00}"/>
  <tableColumns count="10">
    <tableColumn id="1" xr3:uid="{152A5A23-AB7D-46C4-A2EC-EAEF151D1BD4}" name="Producto" dataDxfId="9"/>
    <tableColumn id="2" xr3:uid="{4FF9D213-94AB-4A98-A878-6FC7C40E316F}" name="Indicador" dataDxfId="8"/>
    <tableColumn id="3" xr3:uid="{3E3ADE8D-7782-4EDA-B155-745ADE90A591}" name="Física_x000a_(A)" dataDxfId="7"/>
    <tableColumn id="4" xr3:uid="{B43261DD-75FA-49D4-BCAD-B20E0BAEA59B}" name="Financiera_x000a_(B)" dataDxfId="6"/>
    <tableColumn id="9" xr3:uid="{C9AD7B3D-1C63-48B0-AD43-47964B57890A}" name="Física_x000a_(C)" dataDxfId="5"/>
    <tableColumn id="10" xr3:uid="{4791801E-52DE-4CF1-A423-1040A0571F15}" name="Financiera_x000a_(D)" dataDxfId="4"/>
    <tableColumn id="5" xr3:uid="{4C250F62-51E5-49EF-98E6-1F3DE1FB3EAC}" name="Física _x000a_(E)" dataDxfId="3"/>
    <tableColumn id="6" xr3:uid="{C90611FC-3937-4244-95AC-2D62999D7147}" name="Financiera _x000a_ (F)" dataDxfId="2"/>
    <tableColumn id="7" xr3:uid="{D252A2ED-84CA-4143-86F3-17D0E39ADF3E}" name="Física _x000a_(%)_x000a_ G=E/C" dataDxfId="1" dataCellStyle="Porcentaje">
      <calculatedColumnFormula>+Tabla13458[[#This Row],[Física 
(E)]]/Tabla13458[[#This Row],[Física
(C)]]</calculatedColumnFormula>
    </tableColumn>
    <tableColumn id="8" xr3:uid="{8B75CF9B-3A3F-46D4-A412-384FC75BE310}"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N153"/>
  <sheetViews>
    <sheetView tabSelected="1" workbookViewId="0">
      <selection activeCell="P4" sqref="P4"/>
    </sheetView>
  </sheetViews>
  <sheetFormatPr baseColWidth="10" defaultRowHeight="15" x14ac:dyDescent="0.25"/>
  <cols>
    <col min="1" max="1" width="23" style="8" customWidth="1"/>
    <col min="2" max="10" width="12.7109375" style="8" customWidth="1"/>
    <col min="11" max="11" width="11.42578125" style="8"/>
    <col min="14" max="14" width="19.28515625" customWidth="1"/>
  </cols>
  <sheetData>
    <row r="1" spans="1:11" ht="15.75" thickBot="1" x14ac:dyDescent="0.3"/>
    <row r="2" spans="1:11" ht="21.75" thickBot="1" x14ac:dyDescent="0.3">
      <c r="A2" s="20"/>
      <c r="B2" s="58" t="s">
        <v>92</v>
      </c>
      <c r="C2" s="59"/>
      <c r="D2" s="59"/>
      <c r="E2" s="59"/>
      <c r="F2" s="59"/>
      <c r="G2" s="59"/>
      <c r="H2" s="59"/>
      <c r="I2" s="59"/>
      <c r="J2" s="60"/>
      <c r="K2" s="1"/>
    </row>
    <row r="3" spans="1:11" ht="21.75" thickBot="1" x14ac:dyDescent="0.3">
      <c r="A3" s="21"/>
      <c r="B3" s="61" t="s">
        <v>0</v>
      </c>
      <c r="C3" s="62"/>
      <c r="D3" s="61" t="s">
        <v>1</v>
      </c>
      <c r="E3" s="62"/>
      <c r="F3" s="62"/>
      <c r="G3" s="62"/>
      <c r="H3" s="63"/>
      <c r="I3" s="2" t="s">
        <v>2</v>
      </c>
      <c r="J3" s="3" t="s">
        <v>3</v>
      </c>
      <c r="K3" s="1"/>
    </row>
    <row r="4" spans="1:11" ht="21.75" thickBot="1" x14ac:dyDescent="0.3">
      <c r="A4" s="22"/>
      <c r="B4" s="64" t="s">
        <v>4</v>
      </c>
      <c r="C4" s="65"/>
      <c r="D4" s="64" t="s">
        <v>73</v>
      </c>
      <c r="E4" s="65"/>
      <c r="F4" s="65"/>
      <c r="G4" s="65"/>
      <c r="H4" s="66"/>
      <c r="I4" s="4">
        <v>43552</v>
      </c>
      <c r="J4" s="5">
        <v>0</v>
      </c>
      <c r="K4" s="1"/>
    </row>
    <row r="5" spans="1:11" x14ac:dyDescent="0.25">
      <c r="A5" s="67"/>
      <c r="B5" s="68"/>
      <c r="C5" s="68"/>
      <c r="D5" s="69"/>
      <c r="E5" s="69"/>
      <c r="F5" s="69"/>
      <c r="G5" s="69"/>
      <c r="H5" s="69"/>
      <c r="I5" s="68"/>
      <c r="J5" s="70"/>
      <c r="K5" s="1"/>
    </row>
    <row r="6" spans="1:11" ht="3" customHeight="1" x14ac:dyDescent="0.25">
      <c r="A6" s="73"/>
      <c r="B6" s="74"/>
      <c r="C6" s="74"/>
      <c r="D6" s="74"/>
      <c r="E6" s="74"/>
      <c r="F6" s="74"/>
      <c r="G6" s="74"/>
      <c r="H6" s="74"/>
      <c r="I6" s="74"/>
      <c r="J6" s="75"/>
      <c r="K6" s="1"/>
    </row>
    <row r="7" spans="1:11" ht="15.75" x14ac:dyDescent="0.25">
      <c r="A7" s="35" t="s">
        <v>78</v>
      </c>
      <c r="B7" s="36"/>
      <c r="C7" s="36"/>
      <c r="D7" s="36"/>
      <c r="E7" s="36"/>
      <c r="F7" s="36"/>
      <c r="G7" s="36"/>
      <c r="H7" s="36"/>
      <c r="I7" s="36"/>
      <c r="J7" s="37"/>
      <c r="K7" s="1"/>
    </row>
    <row r="8" spans="1:11" ht="15.75" x14ac:dyDescent="0.25">
      <c r="A8" s="50" t="s">
        <v>5</v>
      </c>
      <c r="B8" s="51"/>
      <c r="C8" s="51"/>
      <c r="D8" s="51"/>
      <c r="E8" s="51"/>
      <c r="F8" s="51"/>
      <c r="G8" s="51"/>
      <c r="H8" s="51"/>
      <c r="I8" s="51"/>
      <c r="J8" s="52"/>
      <c r="K8" s="1"/>
    </row>
    <row r="9" spans="1:11" x14ac:dyDescent="0.25">
      <c r="A9" s="6" t="s">
        <v>6</v>
      </c>
      <c r="B9" s="45" t="s">
        <v>49</v>
      </c>
      <c r="C9" s="46"/>
      <c r="D9" s="46"/>
      <c r="E9" s="46"/>
      <c r="F9" s="46"/>
      <c r="G9" s="46"/>
      <c r="H9" s="46"/>
      <c r="I9" s="46"/>
      <c r="J9" s="47"/>
      <c r="K9" s="1"/>
    </row>
    <row r="10" spans="1:11" ht="15" customHeight="1" x14ac:dyDescent="0.25">
      <c r="A10" s="23" t="s">
        <v>36</v>
      </c>
      <c r="B10" s="45" t="s">
        <v>50</v>
      </c>
      <c r="C10" s="46"/>
      <c r="D10" s="46"/>
      <c r="E10" s="46"/>
      <c r="F10" s="46"/>
      <c r="G10" s="46"/>
      <c r="H10" s="46"/>
      <c r="I10" s="46"/>
      <c r="J10" s="47"/>
      <c r="K10" s="1"/>
    </row>
    <row r="11" spans="1:11" x14ac:dyDescent="0.25">
      <c r="A11" s="23" t="s">
        <v>37</v>
      </c>
      <c r="B11" s="45" t="s">
        <v>51</v>
      </c>
      <c r="C11" s="46"/>
      <c r="D11" s="46"/>
      <c r="E11" s="46"/>
      <c r="F11" s="46"/>
      <c r="G11" s="46"/>
      <c r="H11" s="46"/>
      <c r="I11" s="46"/>
      <c r="J11" s="47"/>
      <c r="K11" s="1"/>
    </row>
    <row r="12" spans="1:11" ht="31.5" customHeight="1" x14ac:dyDescent="0.25">
      <c r="A12" s="6" t="s">
        <v>7</v>
      </c>
      <c r="B12" s="71" t="s">
        <v>56</v>
      </c>
      <c r="C12" s="71"/>
      <c r="D12" s="71"/>
      <c r="E12" s="71"/>
      <c r="F12" s="71"/>
      <c r="G12" s="71"/>
      <c r="H12" s="71"/>
      <c r="I12" s="71"/>
      <c r="J12" s="71"/>
    </row>
    <row r="13" spans="1:11" ht="54" customHeight="1" x14ac:dyDescent="0.25">
      <c r="A13" s="6" t="s">
        <v>8</v>
      </c>
      <c r="B13" s="71" t="s">
        <v>57</v>
      </c>
      <c r="C13" s="71"/>
      <c r="D13" s="71"/>
      <c r="E13" s="71"/>
      <c r="F13" s="71"/>
      <c r="G13" s="71"/>
      <c r="H13" s="71"/>
      <c r="I13" s="71"/>
      <c r="J13" s="71"/>
    </row>
    <row r="14" spans="1:11" ht="15.75" x14ac:dyDescent="0.25">
      <c r="A14" s="35" t="s">
        <v>9</v>
      </c>
      <c r="B14" s="36"/>
      <c r="C14" s="36"/>
      <c r="D14" s="36"/>
      <c r="E14" s="36"/>
      <c r="F14" s="36"/>
      <c r="G14" s="36"/>
      <c r="H14" s="36"/>
      <c r="I14" s="36"/>
      <c r="J14" s="37"/>
    </row>
    <row r="15" spans="1:11" ht="27.75" customHeight="1" x14ac:dyDescent="0.25">
      <c r="A15" s="6" t="s">
        <v>10</v>
      </c>
      <c r="B15" s="24">
        <v>1</v>
      </c>
      <c r="C15" s="72" t="str">
        <f>IFERROR(VLOOKUP(B15,'[1]Validacion datos'!A2:B5,2,FALSE),"")</f>
        <v>DESARROLLO INSTITUCIONAL</v>
      </c>
      <c r="D15" s="72"/>
      <c r="E15" s="72"/>
      <c r="F15" s="72"/>
      <c r="G15" s="72"/>
      <c r="H15" s="72"/>
      <c r="I15" s="72"/>
      <c r="J15" s="72"/>
    </row>
    <row r="16" spans="1:11" ht="26.25" customHeight="1" x14ac:dyDescent="0.25">
      <c r="A16" s="6" t="s">
        <v>11</v>
      </c>
      <c r="B16" s="9">
        <v>1.1000000000000001</v>
      </c>
      <c r="C16" s="72" t="str">
        <f>IFERROR(VLOOKUP(B16,'[1]Validacion datos'!A8:B26,2,FALSE),"")</f>
        <v>Administración pública transparente, eficiente y orientada</v>
      </c>
      <c r="D16" s="72"/>
      <c r="E16" s="72"/>
      <c r="F16" s="72"/>
      <c r="G16" s="72"/>
      <c r="H16" s="72"/>
      <c r="I16" s="72"/>
      <c r="J16" s="72"/>
    </row>
    <row r="17" spans="1:11" ht="29.45" customHeight="1" x14ac:dyDescent="0.25">
      <c r="A17" s="6" t="s">
        <v>12</v>
      </c>
      <c r="B17" s="9" t="s">
        <v>58</v>
      </c>
      <c r="C17" s="72"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72"/>
      <c r="E17" s="72"/>
      <c r="F17" s="72"/>
      <c r="G17" s="72"/>
      <c r="H17" s="72"/>
      <c r="I17" s="72"/>
      <c r="J17" s="72"/>
    </row>
    <row r="18" spans="1:11" ht="15.75" x14ac:dyDescent="0.25">
      <c r="A18" s="35" t="s">
        <v>13</v>
      </c>
      <c r="B18" s="36"/>
      <c r="C18" s="36"/>
      <c r="D18" s="36"/>
      <c r="E18" s="36"/>
      <c r="F18" s="36"/>
      <c r="G18" s="36"/>
      <c r="H18" s="36"/>
      <c r="I18" s="36"/>
      <c r="J18" s="37"/>
    </row>
    <row r="19" spans="1:11" ht="29.25" customHeight="1" x14ac:dyDescent="0.25">
      <c r="A19" s="6" t="s">
        <v>14</v>
      </c>
      <c r="B19" s="48" t="s">
        <v>55</v>
      </c>
      <c r="C19" s="48"/>
      <c r="D19" s="48"/>
      <c r="E19" s="48"/>
      <c r="F19" s="48"/>
      <c r="G19" s="48"/>
      <c r="H19" s="48"/>
      <c r="I19" s="48"/>
      <c r="J19" s="49"/>
    </row>
    <row r="20" spans="1:11" ht="76.900000000000006" customHeight="1" x14ac:dyDescent="0.25">
      <c r="A20" s="10" t="s">
        <v>15</v>
      </c>
      <c r="B20" s="48" t="s">
        <v>59</v>
      </c>
      <c r="C20" s="48"/>
      <c r="D20" s="48"/>
      <c r="E20" s="48"/>
      <c r="F20" s="48"/>
      <c r="G20" s="48"/>
      <c r="H20" s="48"/>
      <c r="I20" s="48"/>
      <c r="J20" s="49"/>
    </row>
    <row r="21" spans="1:11" ht="34.5" customHeight="1" x14ac:dyDescent="0.25">
      <c r="A21" s="10" t="s">
        <v>16</v>
      </c>
      <c r="B21" s="48" t="s">
        <v>60</v>
      </c>
      <c r="C21" s="48"/>
      <c r="D21" s="48"/>
      <c r="E21" s="48"/>
      <c r="F21" s="48"/>
      <c r="G21" s="48"/>
      <c r="H21" s="48"/>
      <c r="I21" s="48"/>
      <c r="J21" s="49"/>
    </row>
    <row r="22" spans="1:11" ht="35.25" customHeight="1" x14ac:dyDescent="0.25">
      <c r="A22" s="10" t="s">
        <v>38</v>
      </c>
      <c r="B22" s="48" t="s">
        <v>95</v>
      </c>
      <c r="C22" s="48"/>
      <c r="D22" s="48"/>
      <c r="E22" s="48"/>
      <c r="F22" s="48"/>
      <c r="G22" s="48"/>
      <c r="H22" s="48"/>
      <c r="I22" s="48"/>
      <c r="J22" s="49"/>
      <c r="K22" s="1"/>
    </row>
    <row r="23" spans="1:11" ht="15.75" x14ac:dyDescent="0.25">
      <c r="A23" s="35" t="s">
        <v>17</v>
      </c>
      <c r="B23" s="36"/>
      <c r="C23" s="36"/>
      <c r="D23" s="36"/>
      <c r="E23" s="36"/>
      <c r="F23" s="36"/>
      <c r="G23" s="36"/>
      <c r="H23" s="36"/>
      <c r="I23" s="36"/>
      <c r="J23" s="37"/>
    </row>
    <row r="24" spans="1:11" ht="15.75" x14ac:dyDescent="0.25">
      <c r="A24" s="50" t="s">
        <v>18</v>
      </c>
      <c r="B24" s="51"/>
      <c r="C24" s="51"/>
      <c r="D24" s="51"/>
      <c r="E24" s="51"/>
      <c r="F24" s="51"/>
      <c r="G24" s="51"/>
      <c r="H24" s="51"/>
      <c r="I24" s="51"/>
      <c r="J24" s="52"/>
      <c r="K24" s="1"/>
    </row>
    <row r="25" spans="1:11" ht="15" customHeight="1" x14ac:dyDescent="0.25">
      <c r="A25" s="76" t="s">
        <v>19</v>
      </c>
      <c r="B25" s="77"/>
      <c r="C25" s="78" t="s">
        <v>20</v>
      </c>
      <c r="D25" s="80"/>
      <c r="E25" s="80"/>
      <c r="F25" s="80" t="s">
        <v>21</v>
      </c>
      <c r="G25" s="80"/>
      <c r="H25" s="77"/>
      <c r="I25" s="78" t="s">
        <v>22</v>
      </c>
      <c r="J25" s="79"/>
    </row>
    <row r="26" spans="1:11" x14ac:dyDescent="0.25">
      <c r="A26" s="53">
        <v>1746153041</v>
      </c>
      <c r="B26" s="54"/>
      <c r="C26" s="32">
        <v>1826102507.28</v>
      </c>
      <c r="D26" s="33"/>
      <c r="E26" s="34"/>
      <c r="F26" s="32">
        <v>1149445245.73</v>
      </c>
      <c r="G26" s="33"/>
      <c r="H26" s="34"/>
      <c r="I26" s="55">
        <f>+F26/C26</f>
        <v>0.62945275040562287</v>
      </c>
      <c r="J26" s="56"/>
    </row>
    <row r="27" spans="1:11" ht="15.75" x14ac:dyDescent="0.25">
      <c r="A27" s="50" t="s">
        <v>23</v>
      </c>
      <c r="B27" s="51"/>
      <c r="C27" s="51"/>
      <c r="D27" s="51"/>
      <c r="E27" s="51"/>
      <c r="F27" s="51"/>
      <c r="G27" s="51"/>
      <c r="H27" s="51"/>
      <c r="I27" s="51"/>
      <c r="J27" s="52"/>
      <c r="K27" s="1"/>
    </row>
    <row r="28" spans="1:11" x14ac:dyDescent="0.25">
      <c r="A28" s="7"/>
      <c r="B28"/>
      <c r="C28" s="28" t="s">
        <v>24</v>
      </c>
      <c r="D28" s="81"/>
      <c r="E28" s="30" t="s">
        <v>93</v>
      </c>
      <c r="F28" s="31"/>
      <c r="G28" s="30" t="s">
        <v>94</v>
      </c>
      <c r="H28" s="30"/>
      <c r="I28" s="28" t="s">
        <v>25</v>
      </c>
      <c r="J28" s="29"/>
    </row>
    <row r="29" spans="1:11" ht="38.25" x14ac:dyDescent="0.25">
      <c r="A29" s="11" t="s">
        <v>26</v>
      </c>
      <c r="B29" s="12" t="s">
        <v>27</v>
      </c>
      <c r="C29" s="12" t="s">
        <v>39</v>
      </c>
      <c r="D29" s="12" t="s">
        <v>40</v>
      </c>
      <c r="E29" s="12" t="s">
        <v>43</v>
      </c>
      <c r="F29" s="12" t="s">
        <v>44</v>
      </c>
      <c r="G29" s="12" t="s">
        <v>45</v>
      </c>
      <c r="H29" s="12" t="s">
        <v>46</v>
      </c>
      <c r="I29" s="12" t="s">
        <v>47</v>
      </c>
      <c r="J29" s="13" t="s">
        <v>48</v>
      </c>
    </row>
    <row r="30" spans="1:11" ht="48" x14ac:dyDescent="0.25">
      <c r="A30" s="14" t="s">
        <v>79</v>
      </c>
      <c r="B30" s="15" t="s">
        <v>62</v>
      </c>
      <c r="C30" s="16">
        <v>742265</v>
      </c>
      <c r="D30" s="17">
        <v>1826102507.28</v>
      </c>
      <c r="E30" s="17">
        <v>742265</v>
      </c>
      <c r="F30" s="17">
        <v>1689667368</v>
      </c>
      <c r="G30" s="18">
        <v>800856</v>
      </c>
      <c r="H30" s="17">
        <v>1149445245.73</v>
      </c>
      <c r="I30" s="26">
        <f>+Tabla1[[#This Row],[Física 
(E)]]/Tabla1[[#This Row],[Física
(C)]]</f>
        <v>1.0789354206381818</v>
      </c>
      <c r="J30" s="26">
        <f>+Tabla1[[#This Row],[Financiera 
 (F)]]/Tabla1[[#This Row],[Financiera
(D)]]</f>
        <v>0.68027901082717723</v>
      </c>
    </row>
    <row r="31" spans="1:11" ht="15.75" x14ac:dyDescent="0.25">
      <c r="A31" s="35" t="s">
        <v>28</v>
      </c>
      <c r="B31" s="36"/>
      <c r="C31" s="36"/>
      <c r="D31" s="36"/>
      <c r="E31" s="36"/>
      <c r="F31" s="36"/>
      <c r="G31" s="36"/>
      <c r="H31" s="36"/>
      <c r="I31" s="36"/>
      <c r="J31" s="37"/>
    </row>
    <row r="32" spans="1:11" ht="15.75" x14ac:dyDescent="0.25">
      <c r="A32" s="50" t="s">
        <v>29</v>
      </c>
      <c r="B32" s="51"/>
      <c r="C32" s="51"/>
      <c r="D32" s="51"/>
      <c r="E32" s="51"/>
      <c r="F32" s="51"/>
      <c r="G32" s="51"/>
      <c r="H32" s="51"/>
      <c r="I32" s="51"/>
      <c r="J32" s="52"/>
    </row>
    <row r="33" spans="1:11" x14ac:dyDescent="0.25">
      <c r="A33" s="19" t="s">
        <v>30</v>
      </c>
      <c r="B33" s="48" t="s">
        <v>77</v>
      </c>
      <c r="C33" s="48"/>
      <c r="D33" s="48"/>
      <c r="E33" s="48"/>
      <c r="F33" s="48"/>
      <c r="G33" s="48"/>
      <c r="H33" s="48"/>
      <c r="I33" s="48"/>
      <c r="J33" s="49"/>
      <c r="K33" s="1"/>
    </row>
    <row r="34" spans="1:11" ht="15" customHeight="1" x14ac:dyDescent="0.25">
      <c r="A34" s="19" t="s">
        <v>31</v>
      </c>
      <c r="B34" s="48" t="s">
        <v>61</v>
      </c>
      <c r="C34" s="48"/>
      <c r="D34" s="48"/>
      <c r="E34" s="48"/>
      <c r="F34" s="48"/>
      <c r="G34" s="48"/>
      <c r="H34" s="48"/>
      <c r="I34" s="48"/>
      <c r="J34" s="49"/>
    </row>
    <row r="35" spans="1:11" x14ac:dyDescent="0.25">
      <c r="A35" s="19" t="s">
        <v>32</v>
      </c>
      <c r="B35" s="48" t="s">
        <v>96</v>
      </c>
      <c r="C35" s="48"/>
      <c r="D35" s="48"/>
      <c r="E35" s="48"/>
      <c r="F35" s="48"/>
      <c r="G35" s="48"/>
      <c r="H35" s="48"/>
      <c r="I35" s="48"/>
      <c r="J35" s="49"/>
    </row>
    <row r="36" spans="1:11" ht="85.5" customHeight="1" x14ac:dyDescent="0.25">
      <c r="A36" s="19" t="s">
        <v>33</v>
      </c>
      <c r="B36" s="48" t="s">
        <v>97</v>
      </c>
      <c r="C36" s="48"/>
      <c r="D36" s="48"/>
      <c r="E36" s="48"/>
      <c r="F36" s="48"/>
      <c r="G36" s="48"/>
      <c r="H36" s="48"/>
      <c r="I36" s="48"/>
      <c r="J36" s="49"/>
    </row>
    <row r="37" spans="1:11" ht="15.75" x14ac:dyDescent="0.25">
      <c r="A37" s="35" t="s">
        <v>75</v>
      </c>
      <c r="B37" s="36"/>
      <c r="C37" s="36"/>
      <c r="D37" s="36"/>
      <c r="E37" s="36"/>
      <c r="F37" s="36"/>
      <c r="G37" s="36"/>
      <c r="H37" s="36"/>
      <c r="I37" s="36"/>
      <c r="J37" s="37"/>
    </row>
    <row r="38" spans="1:11" ht="15.75" x14ac:dyDescent="0.25">
      <c r="A38" s="38" t="s">
        <v>35</v>
      </c>
      <c r="B38" s="39"/>
      <c r="C38" s="39"/>
      <c r="D38" s="39"/>
      <c r="E38" s="39"/>
      <c r="F38" s="39"/>
      <c r="G38" s="39"/>
      <c r="H38" s="39"/>
      <c r="I38" s="39"/>
      <c r="J38" s="40"/>
    </row>
    <row r="39" spans="1:11" x14ac:dyDescent="0.25">
      <c r="A39" s="41" t="s">
        <v>41</v>
      </c>
      <c r="B39" s="42"/>
      <c r="C39" s="42"/>
      <c r="D39" s="42"/>
      <c r="E39" s="42"/>
      <c r="F39" s="42"/>
      <c r="G39" s="42"/>
      <c r="H39" s="42"/>
      <c r="I39" s="42"/>
      <c r="J39" s="43"/>
      <c r="K39" s="1"/>
    </row>
    <row r="40" spans="1:11" ht="52.5" customHeight="1" x14ac:dyDescent="0.25">
      <c r="A40" s="57" t="s">
        <v>99</v>
      </c>
      <c r="B40" s="57"/>
      <c r="C40" s="57"/>
      <c r="D40" s="57"/>
      <c r="E40" s="57"/>
      <c r="F40" s="57"/>
      <c r="G40" s="57"/>
      <c r="H40" s="57"/>
      <c r="I40" s="57"/>
      <c r="J40" s="57"/>
    </row>
    <row r="41" spans="1:11" ht="27.75" customHeight="1" x14ac:dyDescent="0.25">
      <c r="A41" s="44" t="s">
        <v>98</v>
      </c>
      <c r="B41" s="44"/>
      <c r="C41" s="44"/>
      <c r="D41" s="44"/>
      <c r="E41" s="44"/>
      <c r="F41" s="44"/>
      <c r="G41" s="44"/>
      <c r="H41" s="44"/>
      <c r="I41" s="44"/>
      <c r="J41" s="44"/>
    </row>
    <row r="42" spans="1:11" ht="30.75" customHeight="1" x14ac:dyDescent="0.25">
      <c r="A42" s="35" t="s">
        <v>78</v>
      </c>
      <c r="B42" s="36"/>
      <c r="C42" s="36"/>
      <c r="D42" s="36"/>
      <c r="E42" s="36"/>
      <c r="F42" s="36"/>
      <c r="G42" s="36"/>
      <c r="H42" s="36"/>
      <c r="I42" s="36"/>
      <c r="J42" s="37"/>
    </row>
    <row r="43" spans="1:11" ht="15.75" x14ac:dyDescent="0.25">
      <c r="A43" s="50" t="s">
        <v>5</v>
      </c>
      <c r="B43" s="51"/>
      <c r="C43" s="51"/>
      <c r="D43" s="51"/>
      <c r="E43" s="51"/>
      <c r="F43" s="51"/>
      <c r="G43" s="51"/>
      <c r="H43" s="51"/>
      <c r="I43" s="51"/>
      <c r="J43" s="52"/>
    </row>
    <row r="44" spans="1:11" x14ac:dyDescent="0.25">
      <c r="A44" s="6" t="s">
        <v>6</v>
      </c>
      <c r="B44" s="45" t="s">
        <v>49</v>
      </c>
      <c r="C44" s="46"/>
      <c r="D44" s="46"/>
      <c r="E44" s="46"/>
      <c r="F44" s="46"/>
      <c r="G44" s="46"/>
      <c r="H44" s="46"/>
      <c r="I44" s="46"/>
      <c r="J44" s="47"/>
    </row>
    <row r="45" spans="1:11" x14ac:dyDescent="0.25">
      <c r="A45" s="23" t="s">
        <v>36</v>
      </c>
      <c r="B45" s="45" t="s">
        <v>50</v>
      </c>
      <c r="C45" s="46"/>
      <c r="D45" s="46"/>
      <c r="E45" s="46"/>
      <c r="F45" s="46"/>
      <c r="G45" s="46"/>
      <c r="H45" s="46"/>
      <c r="I45" s="46"/>
      <c r="J45" s="47"/>
    </row>
    <row r="46" spans="1:11" x14ac:dyDescent="0.25">
      <c r="A46" s="23" t="s">
        <v>37</v>
      </c>
      <c r="B46" s="45" t="s">
        <v>51</v>
      </c>
      <c r="C46" s="46"/>
      <c r="D46" s="46"/>
      <c r="E46" s="46"/>
      <c r="F46" s="46"/>
      <c r="G46" s="46"/>
      <c r="H46" s="46"/>
      <c r="I46" s="46"/>
      <c r="J46" s="47"/>
    </row>
    <row r="47" spans="1:11" x14ac:dyDescent="0.25">
      <c r="A47" s="6" t="s">
        <v>7</v>
      </c>
      <c r="B47" s="71" t="s">
        <v>56</v>
      </c>
      <c r="C47" s="71"/>
      <c r="D47" s="71"/>
      <c r="E47" s="71"/>
      <c r="F47" s="71"/>
      <c r="G47" s="71"/>
      <c r="H47" s="71"/>
      <c r="I47" s="71"/>
      <c r="J47" s="71"/>
    </row>
    <row r="48" spans="1:11" x14ac:dyDescent="0.25">
      <c r="A48" s="6" t="s">
        <v>8</v>
      </c>
      <c r="B48" s="71" t="s">
        <v>57</v>
      </c>
      <c r="C48" s="71"/>
      <c r="D48" s="71"/>
      <c r="E48" s="71"/>
      <c r="F48" s="71"/>
      <c r="G48" s="71"/>
      <c r="H48" s="71"/>
      <c r="I48" s="71"/>
      <c r="J48" s="71"/>
    </row>
    <row r="49" spans="1:10" ht="15.75" x14ac:dyDescent="0.25">
      <c r="A49" s="35" t="s">
        <v>9</v>
      </c>
      <c r="B49" s="36"/>
      <c r="C49" s="36"/>
      <c r="D49" s="36"/>
      <c r="E49" s="36"/>
      <c r="F49" s="36"/>
      <c r="G49" s="36"/>
      <c r="H49" s="36"/>
      <c r="I49" s="36"/>
      <c r="J49" s="37"/>
    </row>
    <row r="50" spans="1:10" ht="31.5" customHeight="1" x14ac:dyDescent="0.25">
      <c r="A50" s="6" t="s">
        <v>10</v>
      </c>
      <c r="B50" s="24">
        <v>1</v>
      </c>
      <c r="C50" s="72" t="s">
        <v>88</v>
      </c>
      <c r="D50" s="72"/>
      <c r="E50" s="72"/>
      <c r="F50" s="72"/>
      <c r="G50" s="72"/>
      <c r="H50" s="72"/>
      <c r="I50" s="72"/>
      <c r="J50" s="72"/>
    </row>
    <row r="51" spans="1:10" ht="31.5" customHeight="1" x14ac:dyDescent="0.25">
      <c r="A51" s="6" t="s">
        <v>11</v>
      </c>
      <c r="B51" s="9">
        <v>1.1000000000000001</v>
      </c>
      <c r="C51" s="72" t="s">
        <v>89</v>
      </c>
      <c r="D51" s="72"/>
      <c r="E51" s="72"/>
      <c r="F51" s="72"/>
      <c r="G51" s="72"/>
      <c r="H51" s="72"/>
      <c r="I51" s="72"/>
      <c r="J51" s="72"/>
    </row>
    <row r="52" spans="1:10" ht="31.5" customHeight="1" x14ac:dyDescent="0.25">
      <c r="A52" s="6" t="s">
        <v>12</v>
      </c>
      <c r="B52" s="9" t="s">
        <v>58</v>
      </c>
      <c r="C52" s="72" t="s">
        <v>90</v>
      </c>
      <c r="D52" s="72"/>
      <c r="E52" s="72"/>
      <c r="F52" s="72"/>
      <c r="G52" s="72"/>
      <c r="H52" s="72"/>
      <c r="I52" s="72"/>
      <c r="J52" s="72"/>
    </row>
    <row r="53" spans="1:10" ht="15.75" x14ac:dyDescent="0.25">
      <c r="A53" s="35" t="s">
        <v>13</v>
      </c>
      <c r="B53" s="36"/>
      <c r="C53" s="36"/>
      <c r="D53" s="36"/>
      <c r="E53" s="36"/>
      <c r="F53" s="36"/>
      <c r="G53" s="36"/>
      <c r="H53" s="36"/>
      <c r="I53" s="36"/>
      <c r="J53" s="37"/>
    </row>
    <row r="54" spans="1:10" x14ac:dyDescent="0.25">
      <c r="A54" s="6" t="s">
        <v>14</v>
      </c>
      <c r="B54" s="48" t="s">
        <v>54</v>
      </c>
      <c r="C54" s="48"/>
      <c r="D54" s="48"/>
      <c r="E54" s="48"/>
      <c r="F54" s="48"/>
      <c r="G54" s="48"/>
      <c r="H54" s="48"/>
      <c r="I54" s="48"/>
      <c r="J54" s="49"/>
    </row>
    <row r="55" spans="1:10" x14ac:dyDescent="0.25">
      <c r="A55" s="10" t="s">
        <v>15</v>
      </c>
      <c r="B55" s="48" t="s">
        <v>63</v>
      </c>
      <c r="C55" s="48"/>
      <c r="D55" s="48"/>
      <c r="E55" s="48"/>
      <c r="F55" s="48"/>
      <c r="G55" s="48"/>
      <c r="H55" s="48"/>
      <c r="I55" s="48"/>
      <c r="J55" s="49"/>
    </row>
    <row r="56" spans="1:10" x14ac:dyDescent="0.25">
      <c r="A56" s="10" t="s">
        <v>16</v>
      </c>
      <c r="B56" s="48" t="s">
        <v>64</v>
      </c>
      <c r="C56" s="48"/>
      <c r="D56" s="48"/>
      <c r="E56" s="48"/>
      <c r="F56" s="48"/>
      <c r="G56" s="48"/>
      <c r="H56" s="48"/>
      <c r="I56" s="48"/>
      <c r="J56" s="49"/>
    </row>
    <row r="57" spans="1:10" x14ac:dyDescent="0.25">
      <c r="A57" s="10" t="s">
        <v>38</v>
      </c>
      <c r="B57" s="48" t="s">
        <v>100</v>
      </c>
      <c r="C57" s="48"/>
      <c r="D57" s="48"/>
      <c r="E57" s="48"/>
      <c r="F57" s="48"/>
      <c r="G57" s="48"/>
      <c r="H57" s="48"/>
      <c r="I57" s="48"/>
      <c r="J57" s="49"/>
    </row>
    <row r="58" spans="1:10" ht="15.75" x14ac:dyDescent="0.25">
      <c r="A58" s="35" t="s">
        <v>17</v>
      </c>
      <c r="B58" s="36"/>
      <c r="C58" s="36"/>
      <c r="D58" s="36"/>
      <c r="E58" s="36"/>
      <c r="F58" s="36"/>
      <c r="G58" s="36"/>
      <c r="H58" s="36"/>
      <c r="I58" s="36"/>
      <c r="J58" s="37"/>
    </row>
    <row r="59" spans="1:10" ht="15.75" x14ac:dyDescent="0.25">
      <c r="A59" s="50" t="s">
        <v>18</v>
      </c>
      <c r="B59" s="51"/>
      <c r="C59" s="51"/>
      <c r="D59" s="51"/>
      <c r="E59" s="51"/>
      <c r="F59" s="51"/>
      <c r="G59" s="51"/>
      <c r="H59" s="51"/>
      <c r="I59" s="51"/>
      <c r="J59" s="52"/>
    </row>
    <row r="60" spans="1:10" x14ac:dyDescent="0.25">
      <c r="A60" s="76" t="s">
        <v>19</v>
      </c>
      <c r="B60" s="77"/>
      <c r="C60" s="78" t="s">
        <v>20</v>
      </c>
      <c r="D60" s="80"/>
      <c r="E60" s="80"/>
      <c r="F60" s="80" t="s">
        <v>21</v>
      </c>
      <c r="G60" s="80"/>
      <c r="H60" s="77"/>
      <c r="I60" s="78" t="s">
        <v>22</v>
      </c>
      <c r="J60" s="79"/>
    </row>
    <row r="61" spans="1:10" x14ac:dyDescent="0.25">
      <c r="A61" s="53">
        <v>564699065</v>
      </c>
      <c r="B61" s="54"/>
      <c r="C61" s="32">
        <v>568785113.79999995</v>
      </c>
      <c r="D61" s="33"/>
      <c r="E61" s="34"/>
      <c r="F61" s="32">
        <v>363172085.47000003</v>
      </c>
      <c r="G61" s="33"/>
      <c r="H61" s="34"/>
      <c r="I61" s="55">
        <f>+F61/C61</f>
        <v>0.63850490573440188</v>
      </c>
      <c r="J61" s="56"/>
    </row>
    <row r="62" spans="1:10" ht="15.75" x14ac:dyDescent="0.25">
      <c r="A62" s="50" t="s">
        <v>23</v>
      </c>
      <c r="B62" s="51"/>
      <c r="C62" s="51"/>
      <c r="D62" s="51"/>
      <c r="E62" s="51"/>
      <c r="F62" s="51"/>
      <c r="G62" s="51"/>
      <c r="H62" s="51"/>
      <c r="I62" s="51"/>
      <c r="J62" s="52"/>
    </row>
    <row r="63" spans="1:10" ht="15" customHeight="1" x14ac:dyDescent="0.25">
      <c r="A63" s="7"/>
      <c r="B63"/>
      <c r="C63" s="28" t="s">
        <v>24</v>
      </c>
      <c r="D63" s="81"/>
      <c r="E63" s="30" t="s">
        <v>93</v>
      </c>
      <c r="F63" s="31"/>
      <c r="G63" s="30" t="s">
        <v>94</v>
      </c>
      <c r="H63" s="30"/>
      <c r="I63" s="28" t="s">
        <v>25</v>
      </c>
      <c r="J63" s="29"/>
    </row>
    <row r="64" spans="1:10" ht="38.25" x14ac:dyDescent="0.25">
      <c r="A64" s="11" t="s">
        <v>26</v>
      </c>
      <c r="B64" s="12" t="s">
        <v>27</v>
      </c>
      <c r="C64" s="12" t="s">
        <v>39</v>
      </c>
      <c r="D64" s="12" t="s">
        <v>40</v>
      </c>
      <c r="E64" s="12" t="s">
        <v>43</v>
      </c>
      <c r="F64" s="12" t="s">
        <v>44</v>
      </c>
      <c r="G64" s="12" t="s">
        <v>45</v>
      </c>
      <c r="H64" s="12" t="s">
        <v>46</v>
      </c>
      <c r="I64" s="12" t="s">
        <v>47</v>
      </c>
      <c r="J64" s="13" t="s">
        <v>48</v>
      </c>
    </row>
    <row r="65" spans="1:14" ht="36" x14ac:dyDescent="0.25">
      <c r="A65" s="14" t="s">
        <v>65</v>
      </c>
      <c r="B65" s="15" t="s">
        <v>66</v>
      </c>
      <c r="C65" s="16">
        <v>333</v>
      </c>
      <c r="D65" s="17">
        <v>568785113.79999995</v>
      </c>
      <c r="E65" s="17">
        <v>333</v>
      </c>
      <c r="F65" s="17">
        <v>538346500</v>
      </c>
      <c r="G65" s="18">
        <v>335</v>
      </c>
      <c r="H65" s="17">
        <v>363172085.47000003</v>
      </c>
      <c r="I65" s="26">
        <f>+Tabla136[[#This Row],[Física 
(E)]]/Tabla136[[#This Row],[Física
(C)]]</f>
        <v>1.0060060060060061</v>
      </c>
      <c r="J65" s="26">
        <f>+Tabla136[[#This Row],[Financiera 
 (F)]]/Tabla136[[#This Row],[Financiera
(D)]]</f>
        <v>0.67460656931920249</v>
      </c>
    </row>
    <row r="66" spans="1:14" ht="15.75" x14ac:dyDescent="0.25">
      <c r="A66" s="35" t="s">
        <v>91</v>
      </c>
      <c r="B66" s="36"/>
      <c r="C66" s="36"/>
      <c r="D66" s="36"/>
      <c r="E66" s="36"/>
      <c r="F66" s="36"/>
      <c r="G66" s="36"/>
      <c r="H66" s="36"/>
      <c r="I66" s="36"/>
      <c r="J66" s="37"/>
    </row>
    <row r="67" spans="1:14" ht="15.75" x14ac:dyDescent="0.25">
      <c r="A67" s="50" t="s">
        <v>29</v>
      </c>
      <c r="B67" s="51"/>
      <c r="C67" s="51"/>
      <c r="D67" s="51"/>
      <c r="E67" s="51"/>
      <c r="F67" s="51"/>
      <c r="G67" s="51"/>
      <c r="H67" s="51"/>
      <c r="I67" s="51"/>
      <c r="J67" s="52"/>
    </row>
    <row r="68" spans="1:14" x14ac:dyDescent="0.25">
      <c r="A68" s="19" t="s">
        <v>30</v>
      </c>
      <c r="B68" s="48" t="s">
        <v>52</v>
      </c>
      <c r="C68" s="48"/>
      <c r="D68" s="48"/>
      <c r="E68" s="48"/>
      <c r="F68" s="48"/>
      <c r="G68" s="48"/>
      <c r="H68" s="48"/>
      <c r="I68" s="48"/>
      <c r="J68" s="49"/>
      <c r="N68" s="27"/>
    </row>
    <row r="69" spans="1:14" ht="30" x14ac:dyDescent="0.25">
      <c r="A69" s="19" t="s">
        <v>31</v>
      </c>
      <c r="B69" s="48" t="s">
        <v>67</v>
      </c>
      <c r="C69" s="48"/>
      <c r="D69" s="48"/>
      <c r="E69" s="48"/>
      <c r="F69" s="48"/>
      <c r="G69" s="48"/>
      <c r="H69" s="48"/>
      <c r="I69" s="48"/>
      <c r="J69" s="49"/>
    </row>
    <row r="70" spans="1:14" x14ac:dyDescent="0.25">
      <c r="A70" s="19" t="s">
        <v>32</v>
      </c>
      <c r="B70" s="48" t="s">
        <v>101</v>
      </c>
      <c r="C70" s="48"/>
      <c r="D70" s="48"/>
      <c r="E70" s="48"/>
      <c r="F70" s="48"/>
      <c r="G70" s="48"/>
      <c r="H70" s="48"/>
      <c r="I70" s="48"/>
      <c r="J70" s="49"/>
    </row>
    <row r="71" spans="1:14" ht="39" customHeight="1" x14ac:dyDescent="0.25">
      <c r="A71" s="19" t="s">
        <v>33</v>
      </c>
      <c r="B71" s="48" t="s">
        <v>102</v>
      </c>
      <c r="C71" s="48"/>
      <c r="D71" s="48"/>
      <c r="E71" s="48"/>
      <c r="F71" s="48"/>
      <c r="G71" s="48"/>
      <c r="H71" s="48"/>
      <c r="I71" s="48"/>
      <c r="J71" s="49"/>
    </row>
    <row r="72" spans="1:14" ht="15.75" x14ac:dyDescent="0.25">
      <c r="A72" s="35" t="s">
        <v>34</v>
      </c>
      <c r="B72" s="36"/>
      <c r="C72" s="36"/>
      <c r="D72" s="36"/>
      <c r="E72" s="36"/>
      <c r="F72" s="36"/>
      <c r="G72" s="36"/>
      <c r="H72" s="36"/>
      <c r="I72" s="36"/>
      <c r="J72" s="37"/>
    </row>
    <row r="73" spans="1:14" ht="15.75" x14ac:dyDescent="0.25">
      <c r="A73" s="38" t="s">
        <v>35</v>
      </c>
      <c r="B73" s="39"/>
      <c r="C73" s="39"/>
      <c r="D73" s="39"/>
      <c r="E73" s="39"/>
      <c r="F73" s="39"/>
      <c r="G73" s="39"/>
      <c r="H73" s="39"/>
      <c r="I73" s="39"/>
      <c r="J73" s="40"/>
    </row>
    <row r="74" spans="1:14" x14ac:dyDescent="0.25">
      <c r="A74" s="41" t="s">
        <v>103</v>
      </c>
      <c r="B74" s="42"/>
      <c r="C74" s="42"/>
      <c r="D74" s="42"/>
      <c r="E74" s="42"/>
      <c r="F74" s="42"/>
      <c r="G74" s="42"/>
      <c r="H74" s="42"/>
      <c r="I74" s="42"/>
      <c r="J74" s="43"/>
    </row>
    <row r="75" spans="1:14" ht="45" customHeight="1" x14ac:dyDescent="0.25">
      <c r="A75" s="57" t="s">
        <v>104</v>
      </c>
      <c r="B75" s="57"/>
      <c r="C75" s="57"/>
      <c r="D75" s="57"/>
      <c r="E75" s="57"/>
      <c r="F75" s="57"/>
      <c r="G75" s="57"/>
      <c r="H75" s="57"/>
      <c r="I75" s="57"/>
      <c r="J75" s="57"/>
    </row>
    <row r="76" spans="1:14" x14ac:dyDescent="0.25">
      <c r="A76" s="82" t="s">
        <v>42</v>
      </c>
      <c r="B76" s="82"/>
      <c r="C76" s="82"/>
      <c r="D76" s="82"/>
      <c r="E76" s="82"/>
      <c r="F76" s="82"/>
      <c r="G76" s="82"/>
      <c r="H76" s="82"/>
      <c r="I76" s="82"/>
      <c r="J76" s="82"/>
    </row>
    <row r="79" spans="1:14" ht="15.75" x14ac:dyDescent="0.25">
      <c r="A79" s="35" t="s">
        <v>78</v>
      </c>
      <c r="B79" s="36"/>
      <c r="C79" s="36"/>
      <c r="D79" s="36"/>
      <c r="E79" s="36"/>
      <c r="F79" s="36"/>
      <c r="G79" s="36"/>
      <c r="H79" s="36"/>
      <c r="I79" s="36"/>
      <c r="J79" s="37"/>
    </row>
    <row r="80" spans="1:14" ht="15.75" x14ac:dyDescent="0.25">
      <c r="A80" s="50" t="s">
        <v>5</v>
      </c>
      <c r="B80" s="51"/>
      <c r="C80" s="51"/>
      <c r="D80" s="51"/>
      <c r="E80" s="51"/>
      <c r="F80" s="51"/>
      <c r="G80" s="51"/>
      <c r="H80" s="51"/>
      <c r="I80" s="51"/>
      <c r="J80" s="52"/>
    </row>
    <row r="81" spans="1:10" x14ac:dyDescent="0.25">
      <c r="A81" s="6" t="s">
        <v>6</v>
      </c>
      <c r="B81" s="45" t="s">
        <v>49</v>
      </c>
      <c r="C81" s="46"/>
      <c r="D81" s="46"/>
      <c r="E81" s="46"/>
      <c r="F81" s="46"/>
      <c r="G81" s="46"/>
      <c r="H81" s="46"/>
      <c r="I81" s="46"/>
      <c r="J81" s="47"/>
    </row>
    <row r="82" spans="1:10" x14ac:dyDescent="0.25">
      <c r="A82" s="23" t="s">
        <v>36</v>
      </c>
      <c r="B82" s="45" t="s">
        <v>50</v>
      </c>
      <c r="C82" s="46"/>
      <c r="D82" s="46"/>
      <c r="E82" s="46"/>
      <c r="F82" s="46"/>
      <c r="G82" s="46"/>
      <c r="H82" s="46"/>
      <c r="I82" s="46"/>
      <c r="J82" s="47"/>
    </row>
    <row r="83" spans="1:10" x14ac:dyDescent="0.25">
      <c r="A83" s="23" t="s">
        <v>37</v>
      </c>
      <c r="B83" s="45" t="s">
        <v>51</v>
      </c>
      <c r="C83" s="46"/>
      <c r="D83" s="46"/>
      <c r="E83" s="46"/>
      <c r="F83" s="46"/>
      <c r="G83" s="46"/>
      <c r="H83" s="46"/>
      <c r="I83" s="46"/>
      <c r="J83" s="47"/>
    </row>
    <row r="84" spans="1:10" x14ac:dyDescent="0.25">
      <c r="A84" s="6" t="s">
        <v>7</v>
      </c>
      <c r="B84" s="71" t="s">
        <v>56</v>
      </c>
      <c r="C84" s="71"/>
      <c r="D84" s="71"/>
      <c r="E84" s="71"/>
      <c r="F84" s="71"/>
      <c r="G84" s="71"/>
      <c r="H84" s="71"/>
      <c r="I84" s="71"/>
      <c r="J84" s="71"/>
    </row>
    <row r="85" spans="1:10" x14ac:dyDescent="0.25">
      <c r="A85" s="6" t="s">
        <v>8</v>
      </c>
      <c r="B85" s="71" t="s">
        <v>57</v>
      </c>
      <c r="C85" s="71"/>
      <c r="D85" s="71"/>
      <c r="E85" s="71"/>
      <c r="F85" s="71"/>
      <c r="G85" s="71"/>
      <c r="H85" s="71"/>
      <c r="I85" s="71"/>
      <c r="J85" s="71"/>
    </row>
    <row r="86" spans="1:10" ht="15.75" x14ac:dyDescent="0.25">
      <c r="A86" s="35" t="s">
        <v>9</v>
      </c>
      <c r="B86" s="36"/>
      <c r="C86" s="36"/>
      <c r="D86" s="36"/>
      <c r="E86" s="36"/>
      <c r="F86" s="36"/>
      <c r="G86" s="36"/>
      <c r="H86" s="36"/>
      <c r="I86" s="36"/>
      <c r="J86" s="37"/>
    </row>
    <row r="87" spans="1:10" ht="24" customHeight="1" x14ac:dyDescent="0.25">
      <c r="A87" s="6" t="s">
        <v>10</v>
      </c>
      <c r="B87" s="24">
        <v>1</v>
      </c>
      <c r="C87" s="72" t="s">
        <v>88</v>
      </c>
      <c r="D87" s="72"/>
      <c r="E87" s="72"/>
      <c r="F87" s="72"/>
      <c r="G87" s="72"/>
      <c r="H87" s="72"/>
      <c r="I87" s="72"/>
      <c r="J87" s="72"/>
    </row>
    <row r="88" spans="1:10" ht="24" customHeight="1" x14ac:dyDescent="0.25">
      <c r="A88" s="6" t="s">
        <v>11</v>
      </c>
      <c r="B88" s="9">
        <v>1.1000000000000001</v>
      </c>
      <c r="C88" s="72" t="s">
        <v>89</v>
      </c>
      <c r="D88" s="72"/>
      <c r="E88" s="72"/>
      <c r="F88" s="72"/>
      <c r="G88" s="72"/>
      <c r="H88" s="72"/>
      <c r="I88" s="72"/>
      <c r="J88" s="72"/>
    </row>
    <row r="89" spans="1:10" ht="27.75" customHeight="1" x14ac:dyDescent="0.25">
      <c r="A89" s="6" t="s">
        <v>12</v>
      </c>
      <c r="B89" s="9" t="s">
        <v>58</v>
      </c>
      <c r="C89" s="72" t="s">
        <v>90</v>
      </c>
      <c r="D89" s="72"/>
      <c r="E89" s="72"/>
      <c r="F89" s="72"/>
      <c r="G89" s="72"/>
      <c r="H89" s="72"/>
      <c r="I89" s="72"/>
      <c r="J89" s="72"/>
    </row>
    <row r="90" spans="1:10" ht="15.75" x14ac:dyDescent="0.25">
      <c r="A90" s="35" t="s">
        <v>13</v>
      </c>
      <c r="B90" s="36"/>
      <c r="C90" s="36"/>
      <c r="D90" s="36"/>
      <c r="E90" s="36"/>
      <c r="F90" s="36"/>
      <c r="G90" s="36"/>
      <c r="H90" s="36"/>
      <c r="I90" s="36"/>
      <c r="J90" s="37"/>
    </row>
    <row r="91" spans="1:10" x14ac:dyDescent="0.25">
      <c r="A91" s="6" t="s">
        <v>14</v>
      </c>
      <c r="B91" s="48" t="s">
        <v>80</v>
      </c>
      <c r="C91" s="48"/>
      <c r="D91" s="48"/>
      <c r="E91" s="48"/>
      <c r="F91" s="48"/>
      <c r="G91" s="48"/>
      <c r="H91" s="48"/>
      <c r="I91" s="48"/>
      <c r="J91" s="49"/>
    </row>
    <row r="92" spans="1:10" x14ac:dyDescent="0.25">
      <c r="A92" s="10" t="s">
        <v>15</v>
      </c>
      <c r="B92" s="48" t="s">
        <v>68</v>
      </c>
      <c r="C92" s="48"/>
      <c r="D92" s="48"/>
      <c r="E92" s="48"/>
      <c r="F92" s="48"/>
      <c r="G92" s="48"/>
      <c r="H92" s="48"/>
      <c r="I92" s="48"/>
      <c r="J92" s="49"/>
    </row>
    <row r="93" spans="1:10" x14ac:dyDescent="0.25">
      <c r="A93" s="10" t="s">
        <v>16</v>
      </c>
      <c r="B93" s="48" t="s">
        <v>69</v>
      </c>
      <c r="C93" s="48"/>
      <c r="D93" s="48"/>
      <c r="E93" s="48"/>
      <c r="F93" s="48"/>
      <c r="G93" s="48"/>
      <c r="H93" s="48"/>
      <c r="I93" s="48"/>
      <c r="J93" s="49"/>
    </row>
    <row r="94" spans="1:10" x14ac:dyDescent="0.25">
      <c r="A94" s="10" t="s">
        <v>38</v>
      </c>
      <c r="B94" s="48" t="s">
        <v>74</v>
      </c>
      <c r="C94" s="48"/>
      <c r="D94" s="48"/>
      <c r="E94" s="48"/>
      <c r="F94" s="48"/>
      <c r="G94" s="48"/>
      <c r="H94" s="48"/>
      <c r="I94" s="48"/>
      <c r="J94" s="49"/>
    </row>
    <row r="95" spans="1:10" ht="15.75" x14ac:dyDescent="0.25">
      <c r="A95" s="35" t="s">
        <v>17</v>
      </c>
      <c r="B95" s="36"/>
      <c r="C95" s="36"/>
      <c r="D95" s="36"/>
      <c r="E95" s="36"/>
      <c r="F95" s="36"/>
      <c r="G95" s="36"/>
      <c r="H95" s="36"/>
      <c r="I95" s="36"/>
      <c r="J95" s="37"/>
    </row>
    <row r="96" spans="1:10" ht="15.75" x14ac:dyDescent="0.25">
      <c r="A96" s="50" t="s">
        <v>18</v>
      </c>
      <c r="B96" s="51"/>
      <c r="C96" s="51"/>
      <c r="D96" s="51"/>
      <c r="E96" s="51"/>
      <c r="F96" s="51"/>
      <c r="G96" s="51"/>
      <c r="H96" s="51"/>
      <c r="I96" s="51"/>
      <c r="J96" s="52"/>
    </row>
    <row r="97" spans="1:10" x14ac:dyDescent="0.25">
      <c r="A97" s="76" t="s">
        <v>19</v>
      </c>
      <c r="B97" s="77"/>
      <c r="C97" s="78" t="s">
        <v>20</v>
      </c>
      <c r="D97" s="80"/>
      <c r="E97" s="80"/>
      <c r="F97" s="80" t="s">
        <v>21</v>
      </c>
      <c r="G97" s="80"/>
      <c r="H97" s="77"/>
      <c r="I97" s="78" t="s">
        <v>22</v>
      </c>
      <c r="J97" s="79"/>
    </row>
    <row r="98" spans="1:10" x14ac:dyDescent="0.25">
      <c r="A98" s="53">
        <v>307758408</v>
      </c>
      <c r="B98" s="54"/>
      <c r="C98" s="32">
        <v>296085546.69</v>
      </c>
      <c r="D98" s="33"/>
      <c r="E98" s="34"/>
      <c r="F98" s="32">
        <v>162210091.09999999</v>
      </c>
      <c r="G98" s="33"/>
      <c r="H98" s="34"/>
      <c r="I98" s="55">
        <f>+F98/C98</f>
        <v>0.54784873126493105</v>
      </c>
      <c r="J98" s="56"/>
    </row>
    <row r="99" spans="1:10" ht="15.75" x14ac:dyDescent="0.25">
      <c r="A99" s="50" t="s">
        <v>23</v>
      </c>
      <c r="B99" s="51"/>
      <c r="C99" s="51"/>
      <c r="D99" s="51"/>
      <c r="E99" s="51"/>
      <c r="F99" s="51"/>
      <c r="G99" s="51"/>
      <c r="H99" s="51"/>
      <c r="I99" s="51"/>
      <c r="J99" s="52"/>
    </row>
    <row r="100" spans="1:10" ht="15" customHeight="1" x14ac:dyDescent="0.25">
      <c r="A100" s="7"/>
      <c r="B100"/>
      <c r="C100" s="28" t="s">
        <v>24</v>
      </c>
      <c r="D100" s="81"/>
      <c r="E100" s="83" t="s">
        <v>93</v>
      </c>
      <c r="F100" s="84"/>
      <c r="G100" s="83" t="s">
        <v>94</v>
      </c>
      <c r="H100" s="84"/>
      <c r="I100" s="28" t="s">
        <v>25</v>
      </c>
      <c r="J100" s="29"/>
    </row>
    <row r="101" spans="1:10" ht="38.25" x14ac:dyDescent="0.25">
      <c r="A101" s="11" t="s">
        <v>26</v>
      </c>
      <c r="B101" s="12" t="s">
        <v>27</v>
      </c>
      <c r="C101" s="12" t="s">
        <v>39</v>
      </c>
      <c r="D101" s="12" t="s">
        <v>40</v>
      </c>
      <c r="E101" s="12" t="s">
        <v>43</v>
      </c>
      <c r="F101" s="12" t="s">
        <v>44</v>
      </c>
      <c r="G101" s="12" t="s">
        <v>45</v>
      </c>
      <c r="H101" s="12" t="s">
        <v>46</v>
      </c>
      <c r="I101" s="12" t="s">
        <v>47</v>
      </c>
      <c r="J101" s="13" t="s">
        <v>48</v>
      </c>
    </row>
    <row r="102" spans="1:10" ht="60" x14ac:dyDescent="0.25">
      <c r="A102" s="14" t="s">
        <v>82</v>
      </c>
      <c r="B102" s="15" t="s">
        <v>70</v>
      </c>
      <c r="C102" s="16">
        <v>80</v>
      </c>
      <c r="D102" s="17">
        <v>296085546.69</v>
      </c>
      <c r="E102" s="17">
        <v>80</v>
      </c>
      <c r="F102" s="17">
        <v>284193329</v>
      </c>
      <c r="G102" s="18">
        <v>158</v>
      </c>
      <c r="H102" s="17">
        <v>162210091.09999999</v>
      </c>
      <c r="I102" s="26">
        <f>+Tabla1347[[#This Row],[Física 
(E)]]/Tabla1347[[#This Row],[Física
(C)]]</f>
        <v>1.9750000000000001</v>
      </c>
      <c r="J102" s="26">
        <f>+Tabla1347[[#This Row],[Financiera 
 (F)]]/Tabla1347[[#This Row],[Financiera
(D)]]</f>
        <v>0.57077374641682743</v>
      </c>
    </row>
    <row r="103" spans="1:10" ht="15.75" x14ac:dyDescent="0.25">
      <c r="A103" s="35" t="s">
        <v>28</v>
      </c>
      <c r="B103" s="36"/>
      <c r="C103" s="36"/>
      <c r="D103" s="36"/>
      <c r="E103" s="36"/>
      <c r="F103" s="36"/>
      <c r="G103" s="36"/>
      <c r="H103" s="36"/>
      <c r="I103" s="36"/>
      <c r="J103" s="37"/>
    </row>
    <row r="104" spans="1:10" ht="15.75" x14ac:dyDescent="0.25">
      <c r="A104" s="50" t="s">
        <v>29</v>
      </c>
      <c r="B104" s="51"/>
      <c r="C104" s="51"/>
      <c r="D104" s="51"/>
      <c r="E104" s="51"/>
      <c r="F104" s="51"/>
      <c r="G104" s="51"/>
      <c r="H104" s="51"/>
      <c r="I104" s="51"/>
      <c r="J104" s="52"/>
    </row>
    <row r="105" spans="1:10" x14ac:dyDescent="0.25">
      <c r="A105" s="19" t="s">
        <v>30</v>
      </c>
      <c r="B105" s="48" t="s">
        <v>53</v>
      </c>
      <c r="C105" s="48"/>
      <c r="D105" s="48"/>
      <c r="E105" s="48"/>
      <c r="F105" s="48"/>
      <c r="G105" s="48"/>
      <c r="H105" s="48"/>
      <c r="I105" s="48"/>
      <c r="J105" s="49"/>
    </row>
    <row r="106" spans="1:10" ht="30" x14ac:dyDescent="0.25">
      <c r="A106" s="19" t="s">
        <v>31</v>
      </c>
      <c r="B106" s="48" t="s">
        <v>81</v>
      </c>
      <c r="C106" s="48"/>
      <c r="D106" s="48"/>
      <c r="E106" s="48"/>
      <c r="F106" s="48"/>
      <c r="G106" s="48"/>
      <c r="H106" s="48"/>
      <c r="I106" s="48"/>
      <c r="J106" s="49"/>
    </row>
    <row r="107" spans="1:10" x14ac:dyDescent="0.25">
      <c r="A107" s="19" t="s">
        <v>32</v>
      </c>
      <c r="B107" s="48" t="s">
        <v>106</v>
      </c>
      <c r="C107" s="48"/>
      <c r="D107" s="48"/>
      <c r="E107" s="48"/>
      <c r="F107" s="48"/>
      <c r="G107" s="48"/>
      <c r="H107" s="48"/>
      <c r="I107" s="48"/>
      <c r="J107" s="49"/>
    </row>
    <row r="108" spans="1:10" ht="30" x14ac:dyDescent="0.25">
      <c r="A108" s="19" t="s">
        <v>33</v>
      </c>
      <c r="B108" s="48" t="s">
        <v>105</v>
      </c>
      <c r="C108" s="48"/>
      <c r="D108" s="48"/>
      <c r="E108" s="48"/>
      <c r="F108" s="48"/>
      <c r="G108" s="48"/>
      <c r="H108" s="48"/>
      <c r="I108" s="48"/>
      <c r="J108" s="49"/>
    </row>
    <row r="109" spans="1:10" ht="15.75" x14ac:dyDescent="0.25">
      <c r="A109" s="35" t="s">
        <v>34</v>
      </c>
      <c r="B109" s="36"/>
      <c r="C109" s="36"/>
      <c r="D109" s="36"/>
      <c r="E109" s="36"/>
      <c r="F109" s="36"/>
      <c r="G109" s="36"/>
      <c r="H109" s="36"/>
      <c r="I109" s="36"/>
      <c r="J109" s="37"/>
    </row>
    <row r="110" spans="1:10" ht="15.75" x14ac:dyDescent="0.25">
      <c r="A110" s="38" t="s">
        <v>35</v>
      </c>
      <c r="B110" s="39"/>
      <c r="C110" s="39"/>
      <c r="D110" s="39"/>
      <c r="E110" s="39"/>
      <c r="F110" s="39"/>
      <c r="G110" s="39"/>
      <c r="H110" s="39"/>
      <c r="I110" s="39"/>
      <c r="J110" s="40"/>
    </row>
    <row r="111" spans="1:10" x14ac:dyDescent="0.25">
      <c r="A111" s="41" t="s">
        <v>107</v>
      </c>
      <c r="B111" s="42"/>
      <c r="C111" s="42"/>
      <c r="D111" s="42"/>
      <c r="E111" s="42"/>
      <c r="F111" s="42"/>
      <c r="G111" s="42"/>
      <c r="H111" s="42"/>
      <c r="I111" s="42"/>
      <c r="J111" s="43"/>
    </row>
    <row r="114" spans="1:10" ht="15.75" x14ac:dyDescent="0.25">
      <c r="A114" s="35" t="s">
        <v>78</v>
      </c>
      <c r="B114" s="36"/>
      <c r="C114" s="36"/>
      <c r="D114" s="36"/>
      <c r="E114" s="36"/>
      <c r="F114" s="36"/>
      <c r="G114" s="36"/>
      <c r="H114" s="36"/>
      <c r="I114" s="36"/>
      <c r="J114" s="37"/>
    </row>
    <row r="115" spans="1:10" ht="15.75" x14ac:dyDescent="0.25">
      <c r="A115" s="50" t="s">
        <v>5</v>
      </c>
      <c r="B115" s="51"/>
      <c r="C115" s="51"/>
      <c r="D115" s="51"/>
      <c r="E115" s="51"/>
      <c r="F115" s="51"/>
      <c r="G115" s="51"/>
      <c r="H115" s="51"/>
      <c r="I115" s="51"/>
      <c r="J115" s="52"/>
    </row>
    <row r="116" spans="1:10" x14ac:dyDescent="0.25">
      <c r="A116" s="6" t="s">
        <v>6</v>
      </c>
      <c r="B116" s="45" t="s">
        <v>49</v>
      </c>
      <c r="C116" s="46"/>
      <c r="D116" s="46"/>
      <c r="E116" s="46"/>
      <c r="F116" s="46"/>
      <c r="G116" s="46"/>
      <c r="H116" s="46"/>
      <c r="I116" s="46"/>
      <c r="J116" s="47"/>
    </row>
    <row r="117" spans="1:10" x14ac:dyDescent="0.25">
      <c r="A117" s="23" t="s">
        <v>36</v>
      </c>
      <c r="B117" s="45" t="s">
        <v>50</v>
      </c>
      <c r="C117" s="46"/>
      <c r="D117" s="46"/>
      <c r="E117" s="46"/>
      <c r="F117" s="46"/>
      <c r="G117" s="46"/>
      <c r="H117" s="46"/>
      <c r="I117" s="46"/>
      <c r="J117" s="47"/>
    </row>
    <row r="118" spans="1:10" x14ac:dyDescent="0.25">
      <c r="A118" s="23" t="s">
        <v>37</v>
      </c>
      <c r="B118" s="45" t="s">
        <v>51</v>
      </c>
      <c r="C118" s="46"/>
      <c r="D118" s="46"/>
      <c r="E118" s="46"/>
      <c r="F118" s="46"/>
      <c r="G118" s="46"/>
      <c r="H118" s="46"/>
      <c r="I118" s="46"/>
      <c r="J118" s="47"/>
    </row>
    <row r="119" spans="1:10" x14ac:dyDescent="0.25">
      <c r="A119" s="6" t="s">
        <v>7</v>
      </c>
      <c r="B119" s="71" t="s">
        <v>56</v>
      </c>
      <c r="C119" s="71"/>
      <c r="D119" s="71"/>
      <c r="E119" s="71"/>
      <c r="F119" s="71"/>
      <c r="G119" s="71"/>
      <c r="H119" s="71"/>
      <c r="I119" s="71"/>
      <c r="J119" s="71"/>
    </row>
    <row r="120" spans="1:10" x14ac:dyDescent="0.25">
      <c r="A120" s="6" t="s">
        <v>8</v>
      </c>
      <c r="B120" s="71" t="s">
        <v>57</v>
      </c>
      <c r="C120" s="71"/>
      <c r="D120" s="71"/>
      <c r="E120" s="71"/>
      <c r="F120" s="71"/>
      <c r="G120" s="71"/>
      <c r="H120" s="71"/>
      <c r="I120" s="71"/>
      <c r="J120" s="71"/>
    </row>
    <row r="121" spans="1:10" ht="15.75" x14ac:dyDescent="0.25">
      <c r="A121" s="35" t="s">
        <v>9</v>
      </c>
      <c r="B121" s="36"/>
      <c r="C121" s="36"/>
      <c r="D121" s="36"/>
      <c r="E121" s="36"/>
      <c r="F121" s="36"/>
      <c r="G121" s="36"/>
      <c r="H121" s="36"/>
      <c r="I121" s="36"/>
      <c r="J121" s="37"/>
    </row>
    <row r="122" spans="1:10" ht="21.75" customHeight="1" x14ac:dyDescent="0.25">
      <c r="A122" s="6" t="s">
        <v>10</v>
      </c>
      <c r="B122" s="24">
        <v>1</v>
      </c>
      <c r="C122" s="72" t="s">
        <v>88</v>
      </c>
      <c r="D122" s="72"/>
      <c r="E122" s="72"/>
      <c r="F122" s="72"/>
      <c r="G122" s="72"/>
      <c r="H122" s="72"/>
      <c r="I122" s="72"/>
      <c r="J122" s="72"/>
    </row>
    <row r="123" spans="1:10" ht="21.75" customHeight="1" x14ac:dyDescent="0.25">
      <c r="A123" s="6" t="s">
        <v>11</v>
      </c>
      <c r="B123" s="24">
        <v>1.1000000000000001</v>
      </c>
      <c r="C123" s="72" t="s">
        <v>89</v>
      </c>
      <c r="D123" s="72"/>
      <c r="E123" s="72"/>
      <c r="F123" s="72"/>
      <c r="G123" s="72"/>
      <c r="H123" s="72"/>
      <c r="I123" s="72"/>
      <c r="J123" s="72"/>
    </row>
    <row r="124" spans="1:10" ht="29.25" customHeight="1" x14ac:dyDescent="0.25">
      <c r="A124" s="6" t="s">
        <v>12</v>
      </c>
      <c r="B124" s="24" t="s">
        <v>58</v>
      </c>
      <c r="C124" s="72" t="s">
        <v>90</v>
      </c>
      <c r="D124" s="72"/>
      <c r="E124" s="72"/>
      <c r="F124" s="72"/>
      <c r="G124" s="72"/>
      <c r="H124" s="72"/>
      <c r="I124" s="72"/>
      <c r="J124" s="72"/>
    </row>
    <row r="125" spans="1:10" ht="15.75" x14ac:dyDescent="0.25">
      <c r="A125" s="35" t="s">
        <v>13</v>
      </c>
      <c r="B125" s="36"/>
      <c r="C125" s="36"/>
      <c r="D125" s="36"/>
      <c r="E125" s="36"/>
      <c r="F125" s="36"/>
      <c r="G125" s="36"/>
      <c r="H125" s="36"/>
      <c r="I125" s="36"/>
      <c r="J125" s="37"/>
    </row>
    <row r="126" spans="1:10" x14ac:dyDescent="0.25">
      <c r="A126" s="6" t="s">
        <v>14</v>
      </c>
      <c r="B126" s="48" t="s">
        <v>80</v>
      </c>
      <c r="C126" s="48"/>
      <c r="D126" s="48"/>
      <c r="E126" s="48"/>
      <c r="F126" s="48"/>
      <c r="G126" s="48"/>
      <c r="H126" s="48"/>
      <c r="I126" s="48"/>
      <c r="J126" s="49"/>
    </row>
    <row r="127" spans="1:10" x14ac:dyDescent="0.25">
      <c r="A127" s="10" t="s">
        <v>15</v>
      </c>
      <c r="B127" s="48" t="s">
        <v>68</v>
      </c>
      <c r="C127" s="48"/>
      <c r="D127" s="48"/>
      <c r="E127" s="48"/>
      <c r="F127" s="48"/>
      <c r="G127" s="48"/>
      <c r="H127" s="48"/>
      <c r="I127" s="48"/>
      <c r="J127" s="49"/>
    </row>
    <row r="128" spans="1:10" x14ac:dyDescent="0.25">
      <c r="A128" s="10" t="s">
        <v>16</v>
      </c>
      <c r="B128" s="48" t="s">
        <v>69</v>
      </c>
      <c r="C128" s="48"/>
      <c r="D128" s="48"/>
      <c r="E128" s="48"/>
      <c r="F128" s="48"/>
      <c r="G128" s="48"/>
      <c r="H128" s="48"/>
      <c r="I128" s="48"/>
      <c r="J128" s="49"/>
    </row>
    <row r="129" spans="1:10" x14ac:dyDescent="0.25">
      <c r="A129" s="10" t="s">
        <v>38</v>
      </c>
      <c r="B129" s="48" t="s">
        <v>74</v>
      </c>
      <c r="C129" s="48"/>
      <c r="D129" s="48"/>
      <c r="E129" s="48"/>
      <c r="F129" s="48"/>
      <c r="G129" s="48"/>
      <c r="H129" s="48"/>
      <c r="I129" s="48"/>
      <c r="J129" s="49"/>
    </row>
    <row r="130" spans="1:10" ht="15.75" x14ac:dyDescent="0.25">
      <c r="A130" s="35" t="s">
        <v>17</v>
      </c>
      <c r="B130" s="36"/>
      <c r="C130" s="36"/>
      <c r="D130" s="36"/>
      <c r="E130" s="36"/>
      <c r="F130" s="36"/>
      <c r="G130" s="36"/>
      <c r="H130" s="36"/>
      <c r="I130" s="36"/>
      <c r="J130" s="37"/>
    </row>
    <row r="131" spans="1:10" ht="15.75" x14ac:dyDescent="0.25">
      <c r="A131" s="50" t="s">
        <v>18</v>
      </c>
      <c r="B131" s="51"/>
      <c r="C131" s="51"/>
      <c r="D131" s="51"/>
      <c r="E131" s="51"/>
      <c r="F131" s="51"/>
      <c r="G131" s="51"/>
      <c r="H131" s="51"/>
      <c r="I131" s="51"/>
      <c r="J131" s="52"/>
    </row>
    <row r="132" spans="1:10" x14ac:dyDescent="0.25">
      <c r="A132" s="76" t="s">
        <v>19</v>
      </c>
      <c r="B132" s="77"/>
      <c r="C132" s="78" t="s">
        <v>20</v>
      </c>
      <c r="D132" s="80"/>
      <c r="E132" s="80"/>
      <c r="F132" s="80" t="s">
        <v>21</v>
      </c>
      <c r="G132" s="80"/>
      <c r="H132" s="77"/>
      <c r="I132" s="78" t="s">
        <v>22</v>
      </c>
      <c r="J132" s="79"/>
    </row>
    <row r="133" spans="1:10" x14ac:dyDescent="0.25">
      <c r="A133" s="53">
        <v>30851482</v>
      </c>
      <c r="B133" s="54"/>
      <c r="C133" s="32">
        <v>28422206.460000001</v>
      </c>
      <c r="D133" s="33"/>
      <c r="E133" s="34"/>
      <c r="F133" s="32">
        <v>13374727.9</v>
      </c>
      <c r="G133" s="33"/>
      <c r="H133" s="34"/>
      <c r="I133" s="55">
        <f>+F133/C133</f>
        <v>0.47057317379011115</v>
      </c>
      <c r="J133" s="56"/>
    </row>
    <row r="134" spans="1:10" ht="15.75" x14ac:dyDescent="0.25">
      <c r="A134" s="50" t="s">
        <v>23</v>
      </c>
      <c r="B134" s="51"/>
      <c r="C134" s="51"/>
      <c r="D134" s="51"/>
      <c r="E134" s="51"/>
      <c r="F134" s="51"/>
      <c r="G134" s="51"/>
      <c r="H134" s="51"/>
      <c r="I134" s="51"/>
      <c r="J134" s="52"/>
    </row>
    <row r="135" spans="1:10" ht="15" customHeight="1" x14ac:dyDescent="0.25">
      <c r="A135" s="7"/>
      <c r="B135"/>
      <c r="C135" s="28" t="s">
        <v>24</v>
      </c>
      <c r="D135" s="81"/>
      <c r="E135" s="83" t="s">
        <v>93</v>
      </c>
      <c r="F135" s="84"/>
      <c r="G135" s="83" t="s">
        <v>94</v>
      </c>
      <c r="H135" s="84"/>
      <c r="I135" s="28" t="s">
        <v>25</v>
      </c>
      <c r="J135" s="29"/>
    </row>
    <row r="136" spans="1:10" ht="38.25" x14ac:dyDescent="0.25">
      <c r="A136" s="11" t="s">
        <v>26</v>
      </c>
      <c r="B136" s="12" t="s">
        <v>27</v>
      </c>
      <c r="C136" s="12" t="s">
        <v>39</v>
      </c>
      <c r="D136" s="12" t="s">
        <v>40</v>
      </c>
      <c r="E136" s="12" t="s">
        <v>43</v>
      </c>
      <c r="F136" s="12" t="s">
        <v>44</v>
      </c>
      <c r="G136" s="12" t="s">
        <v>45</v>
      </c>
      <c r="H136" s="12" t="s">
        <v>46</v>
      </c>
      <c r="I136" s="12" t="s">
        <v>47</v>
      </c>
      <c r="J136" s="13" t="s">
        <v>48</v>
      </c>
    </row>
    <row r="137" spans="1:10" ht="48" x14ac:dyDescent="0.25">
      <c r="A137" s="14" t="s">
        <v>71</v>
      </c>
      <c r="B137" s="15" t="s">
        <v>72</v>
      </c>
      <c r="C137" s="16">
        <v>11731</v>
      </c>
      <c r="D137" s="17">
        <v>28422206.460000001</v>
      </c>
      <c r="E137" s="17">
        <v>11731</v>
      </c>
      <c r="F137" s="17">
        <v>27435142</v>
      </c>
      <c r="G137" s="18">
        <v>12793</v>
      </c>
      <c r="H137" s="17">
        <v>13374727.9</v>
      </c>
      <c r="I137" s="26">
        <f>+Tabla13458[[#This Row],[Física 
(E)]]/Tabla13458[[#This Row],[Física
(C)]]</f>
        <v>1.0905293666354106</v>
      </c>
      <c r="J137" s="26">
        <f>+Tabla13458[[#This Row],[Financiera 
 (F)]]/Tabla13458[[#This Row],[Financiera
(D)]]</f>
        <v>0.48750350554044886</v>
      </c>
    </row>
    <row r="138" spans="1:10" ht="15.75" x14ac:dyDescent="0.25">
      <c r="A138" s="35" t="s">
        <v>28</v>
      </c>
      <c r="B138" s="36"/>
      <c r="C138" s="36"/>
      <c r="D138" s="36"/>
      <c r="E138" s="36"/>
      <c r="F138" s="36"/>
      <c r="G138" s="36"/>
      <c r="H138" s="36"/>
      <c r="I138" s="36"/>
      <c r="J138" s="37"/>
    </row>
    <row r="139" spans="1:10" ht="15.75" x14ac:dyDescent="0.25">
      <c r="A139" s="50" t="s">
        <v>29</v>
      </c>
      <c r="B139" s="51"/>
      <c r="C139" s="51"/>
      <c r="D139" s="51"/>
      <c r="E139" s="51"/>
      <c r="F139" s="51"/>
      <c r="G139" s="51"/>
      <c r="H139" s="51"/>
      <c r="I139" s="51"/>
      <c r="J139" s="52"/>
    </row>
    <row r="140" spans="1:10" x14ac:dyDescent="0.25">
      <c r="A140" s="19" t="s">
        <v>30</v>
      </c>
      <c r="B140" s="48" t="s">
        <v>83</v>
      </c>
      <c r="C140" s="48"/>
      <c r="D140" s="48"/>
      <c r="E140" s="48"/>
      <c r="F140" s="48"/>
      <c r="G140" s="48"/>
      <c r="H140" s="48"/>
      <c r="I140" s="48"/>
      <c r="J140" s="49"/>
    </row>
    <row r="141" spans="1:10" ht="30" x14ac:dyDescent="0.25">
      <c r="A141" s="19" t="s">
        <v>31</v>
      </c>
      <c r="B141" s="48" t="s">
        <v>76</v>
      </c>
      <c r="C141" s="48"/>
      <c r="D141" s="48"/>
      <c r="E141" s="48"/>
      <c r="F141" s="48"/>
      <c r="G141" s="48"/>
      <c r="H141" s="48"/>
      <c r="I141" s="48"/>
      <c r="J141" s="49"/>
    </row>
    <row r="142" spans="1:10" x14ac:dyDescent="0.25">
      <c r="A142" s="19" t="s">
        <v>32</v>
      </c>
      <c r="B142" s="48" t="s">
        <v>108</v>
      </c>
      <c r="C142" s="48"/>
      <c r="D142" s="48"/>
      <c r="E142" s="48"/>
      <c r="F142" s="48"/>
      <c r="G142" s="48"/>
      <c r="H142" s="48"/>
      <c r="I142" s="48"/>
      <c r="J142" s="49"/>
    </row>
    <row r="143" spans="1:10" ht="30" x14ac:dyDescent="0.25">
      <c r="A143" s="19" t="s">
        <v>33</v>
      </c>
      <c r="B143" s="48" t="s">
        <v>109</v>
      </c>
      <c r="C143" s="48"/>
      <c r="D143" s="48"/>
      <c r="E143" s="48"/>
      <c r="F143" s="48"/>
      <c r="G143" s="48"/>
      <c r="H143" s="48"/>
      <c r="I143" s="48"/>
      <c r="J143" s="49"/>
    </row>
    <row r="144" spans="1:10" ht="15.75" x14ac:dyDescent="0.25">
      <c r="A144" s="35" t="s">
        <v>34</v>
      </c>
      <c r="B144" s="36"/>
      <c r="C144" s="36"/>
      <c r="D144" s="36"/>
      <c r="E144" s="36"/>
      <c r="F144" s="36"/>
      <c r="G144" s="36"/>
      <c r="H144" s="36"/>
      <c r="I144" s="36"/>
      <c r="J144" s="37"/>
    </row>
    <row r="145" spans="1:10" ht="15.75" x14ac:dyDescent="0.25">
      <c r="A145" s="38" t="s">
        <v>35</v>
      </c>
      <c r="B145" s="39"/>
      <c r="C145" s="39"/>
      <c r="D145" s="39"/>
      <c r="E145" s="39"/>
      <c r="F145" s="39"/>
      <c r="G145" s="39"/>
      <c r="H145" s="39"/>
      <c r="I145" s="39"/>
      <c r="J145" s="40"/>
    </row>
    <row r="146" spans="1:10" x14ac:dyDescent="0.25">
      <c r="A146" s="41" t="s">
        <v>110</v>
      </c>
      <c r="B146" s="42"/>
      <c r="C146" s="42"/>
      <c r="D146" s="42"/>
      <c r="E146" s="42"/>
      <c r="F146" s="42"/>
      <c r="G146" s="42"/>
      <c r="H146" s="42"/>
      <c r="I146" s="42"/>
      <c r="J146" s="43"/>
    </row>
    <row r="147" spans="1:10" x14ac:dyDescent="0.25">
      <c r="A147" s="25"/>
      <c r="B147" s="25"/>
      <c r="C147" s="25"/>
      <c r="D147" s="25"/>
      <c r="E147" s="25"/>
      <c r="F147" s="25"/>
      <c r="G147" s="25"/>
      <c r="H147" s="25"/>
      <c r="I147" s="25"/>
      <c r="J147" s="25"/>
    </row>
    <row r="148" spans="1:10" x14ac:dyDescent="0.25">
      <c r="A148" s="82" t="s">
        <v>42</v>
      </c>
      <c r="B148" s="82"/>
      <c r="C148" s="82"/>
      <c r="D148" s="82"/>
      <c r="E148" s="82"/>
      <c r="F148" s="82"/>
      <c r="G148" s="82"/>
      <c r="H148" s="82"/>
      <c r="I148" s="82"/>
      <c r="J148" s="82"/>
    </row>
    <row r="149" spans="1:10" x14ac:dyDescent="0.25">
      <c r="A149" s="86"/>
      <c r="B149" s="86"/>
      <c r="C149" s="86"/>
      <c r="D149" s="86"/>
      <c r="F149" s="86"/>
      <c r="G149" s="86"/>
      <c r="H149" s="86"/>
      <c r="I149" s="86"/>
      <c r="J149" s="86"/>
    </row>
    <row r="150" spans="1:10" x14ac:dyDescent="0.25">
      <c r="A150" s="86"/>
      <c r="B150" s="86"/>
      <c r="C150" s="86"/>
      <c r="D150" s="86"/>
      <c r="F150" s="86"/>
      <c r="G150" s="86"/>
      <c r="H150" s="86"/>
      <c r="I150" s="86"/>
      <c r="J150" s="86"/>
    </row>
    <row r="151" spans="1:10" x14ac:dyDescent="0.25">
      <c r="A151" s="87"/>
      <c r="B151" s="87"/>
      <c r="C151" s="87"/>
      <c r="D151" s="87"/>
      <c r="F151" s="87"/>
      <c r="G151" s="87"/>
      <c r="H151" s="87"/>
      <c r="I151" s="87"/>
      <c r="J151" s="87"/>
    </row>
    <row r="152" spans="1:10" x14ac:dyDescent="0.25">
      <c r="A152" s="85" t="s">
        <v>84</v>
      </c>
      <c r="B152" s="85"/>
      <c r="C152" s="85"/>
      <c r="D152" s="85"/>
      <c r="F152" s="85" t="s">
        <v>85</v>
      </c>
      <c r="G152" s="85"/>
      <c r="H152" s="85"/>
      <c r="I152" s="85"/>
      <c r="J152" s="85"/>
    </row>
    <row r="153" spans="1:10" x14ac:dyDescent="0.25">
      <c r="A153" s="85" t="s">
        <v>86</v>
      </c>
      <c r="B153" s="85"/>
      <c r="C153" s="85"/>
      <c r="D153" s="85"/>
      <c r="F153" s="85" t="s">
        <v>87</v>
      </c>
      <c r="G153" s="85"/>
      <c r="H153" s="85"/>
      <c r="I153" s="85"/>
      <c r="J153" s="85"/>
    </row>
  </sheetData>
  <mergeCells count="178">
    <mergeCell ref="A152:D152"/>
    <mergeCell ref="F152:J152"/>
    <mergeCell ref="A153:D153"/>
    <mergeCell ref="F153:J153"/>
    <mergeCell ref="A144:J144"/>
    <mergeCell ref="A145:J145"/>
    <mergeCell ref="A146:J146"/>
    <mergeCell ref="A148:J148"/>
    <mergeCell ref="A149:D151"/>
    <mergeCell ref="F149:J151"/>
    <mergeCell ref="A139:J139"/>
    <mergeCell ref="B140:J140"/>
    <mergeCell ref="B141:J141"/>
    <mergeCell ref="B142:J142"/>
    <mergeCell ref="B143:J143"/>
    <mergeCell ref="C135:D135"/>
    <mergeCell ref="E135:F135"/>
    <mergeCell ref="G135:H135"/>
    <mergeCell ref="I135:J135"/>
    <mergeCell ref="A138:J138"/>
    <mergeCell ref="A133:B133"/>
    <mergeCell ref="C133:E133"/>
    <mergeCell ref="F133:H133"/>
    <mergeCell ref="I133:J133"/>
    <mergeCell ref="A134:J134"/>
    <mergeCell ref="A131:J131"/>
    <mergeCell ref="A132:B132"/>
    <mergeCell ref="C132:E132"/>
    <mergeCell ref="F132:H132"/>
    <mergeCell ref="I132:J132"/>
    <mergeCell ref="B126:J126"/>
    <mergeCell ref="B127:J127"/>
    <mergeCell ref="B128:J128"/>
    <mergeCell ref="B129:J129"/>
    <mergeCell ref="A130:J130"/>
    <mergeCell ref="A121:J121"/>
    <mergeCell ref="C122:J122"/>
    <mergeCell ref="C123:J123"/>
    <mergeCell ref="C124:J124"/>
    <mergeCell ref="A125:J125"/>
    <mergeCell ref="B116:J116"/>
    <mergeCell ref="B117:J117"/>
    <mergeCell ref="B118:J118"/>
    <mergeCell ref="B119:J119"/>
    <mergeCell ref="B120:J120"/>
    <mergeCell ref="A109:J109"/>
    <mergeCell ref="A110:J110"/>
    <mergeCell ref="A111:J111"/>
    <mergeCell ref="A114:J114"/>
    <mergeCell ref="A115:J115"/>
    <mergeCell ref="A104:J104"/>
    <mergeCell ref="B105:J105"/>
    <mergeCell ref="B106:J106"/>
    <mergeCell ref="B107:J107"/>
    <mergeCell ref="B108:J108"/>
    <mergeCell ref="C100:D100"/>
    <mergeCell ref="E100:F100"/>
    <mergeCell ref="G100:H100"/>
    <mergeCell ref="I100:J100"/>
    <mergeCell ref="A103:J103"/>
    <mergeCell ref="A98:B98"/>
    <mergeCell ref="C98:E98"/>
    <mergeCell ref="F98:H98"/>
    <mergeCell ref="I98:J98"/>
    <mergeCell ref="A99:J99"/>
    <mergeCell ref="A95:J95"/>
    <mergeCell ref="A96:J96"/>
    <mergeCell ref="A97:B97"/>
    <mergeCell ref="C97:E97"/>
    <mergeCell ref="F97:H97"/>
    <mergeCell ref="I97:J97"/>
    <mergeCell ref="A90:J90"/>
    <mergeCell ref="B91:J91"/>
    <mergeCell ref="B92:J92"/>
    <mergeCell ref="B93:J93"/>
    <mergeCell ref="B94:J94"/>
    <mergeCell ref="B85:J85"/>
    <mergeCell ref="A86:J86"/>
    <mergeCell ref="C87:J87"/>
    <mergeCell ref="C88:J88"/>
    <mergeCell ref="C89:J89"/>
    <mergeCell ref="A80:J80"/>
    <mergeCell ref="B81:J81"/>
    <mergeCell ref="B82:J82"/>
    <mergeCell ref="B83:J83"/>
    <mergeCell ref="B84:J84"/>
    <mergeCell ref="A72:J72"/>
    <mergeCell ref="A73:J73"/>
    <mergeCell ref="A74:J74"/>
    <mergeCell ref="A76:J76"/>
    <mergeCell ref="A79:J79"/>
    <mergeCell ref="A75:J75"/>
    <mergeCell ref="A67:J67"/>
    <mergeCell ref="B68:J68"/>
    <mergeCell ref="B69:J69"/>
    <mergeCell ref="B70:J70"/>
    <mergeCell ref="B71:J71"/>
    <mergeCell ref="C63:D63"/>
    <mergeCell ref="E63:F63"/>
    <mergeCell ref="G63:H63"/>
    <mergeCell ref="I63:J63"/>
    <mergeCell ref="A66:J66"/>
    <mergeCell ref="A61:B61"/>
    <mergeCell ref="C61:E61"/>
    <mergeCell ref="F61:H61"/>
    <mergeCell ref="I61:J61"/>
    <mergeCell ref="A62:J62"/>
    <mergeCell ref="B57:J57"/>
    <mergeCell ref="A58:J58"/>
    <mergeCell ref="A59:J59"/>
    <mergeCell ref="A60:B60"/>
    <mergeCell ref="C60:E60"/>
    <mergeCell ref="F60:H60"/>
    <mergeCell ref="I60:J60"/>
    <mergeCell ref="C52:J52"/>
    <mergeCell ref="A53:J53"/>
    <mergeCell ref="B54:J54"/>
    <mergeCell ref="B55:J55"/>
    <mergeCell ref="B56:J56"/>
    <mergeCell ref="B47:J47"/>
    <mergeCell ref="B48:J48"/>
    <mergeCell ref="A49:J49"/>
    <mergeCell ref="C50:J50"/>
    <mergeCell ref="C51:J51"/>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B2:J2"/>
    <mergeCell ref="B3:C3"/>
    <mergeCell ref="D3:H3"/>
    <mergeCell ref="B4:C4"/>
    <mergeCell ref="D4:H4"/>
    <mergeCell ref="A5:J5"/>
    <mergeCell ref="B9:J9"/>
    <mergeCell ref="B12:J12"/>
    <mergeCell ref="B13:J13"/>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A40:J40"/>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64:D65 E65:F65 F64 D101:D102 E102:F102 F101 D137:E137 F136:F137 D136" xr:uid="{247AEBBA-5BB4-404D-982B-514E41C68A75}"/>
    <dataValidation allowBlank="1" showInputMessage="1" showErrorMessage="1" prompt="Meta anual del indicador" sqref="C29:C30 E29 E64 C64:C65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A26:C26 F26 A61:C61 F61 A98:C98 F98 A133:C133 F133" xr:uid="{2C90DB71-EB15-47FB-969B-D3C6779E55E0}"/>
    <dataValidation allowBlank="1" showInputMessage="1" showErrorMessage="1" prompt="Oportunidades de mejora identificadas" sqref="A146:J147 B39:J39 A111:J111 A39:A40 A74:A75 B74:J74" xr:uid="{DA848EFB-3FC8-4206-B557-B09F4E34DBE3}"/>
    <dataValidation allowBlank="1" showInputMessage="1" showErrorMessage="1" prompt="De existir desvío, explicar razones." sqref="B36:J36 B71:J71 B108:J108 B143:J143"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6143444546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 Vizcaino</cp:lastModifiedBy>
  <cp:lastPrinted>2023-02-02T16:51:22Z</cp:lastPrinted>
  <dcterms:created xsi:type="dcterms:W3CDTF">2021-03-22T15:50:10Z</dcterms:created>
  <dcterms:modified xsi:type="dcterms:W3CDTF">2023-02-02T16:51:38Z</dcterms:modified>
</cp:coreProperties>
</file>