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9. Septiembre\0. Estados Financieros\Portal\"/>
    </mc:Choice>
  </mc:AlternateContent>
  <xr:revisionPtr revIDLastSave="0" documentId="13_ncr:1_{0A3E2EAE-56C8-46BA-A495-AE8707E44A91}" xr6:coauthVersionLast="47" xr6:coauthVersionMax="47" xr10:uidLastSave="{00000000-0000-0000-0000-000000000000}"/>
  <bookViews>
    <workbookView xWindow="-120" yWindow="-120" windowWidth="29040" windowHeight="15840" xr2:uid="{E0036832-475F-42E7-B2C4-2E25F56948BC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K20" i="1"/>
  <c r="I20" i="1"/>
  <c r="J19" i="1"/>
  <c r="H19" i="1"/>
  <c r="K19" i="1"/>
  <c r="I19" i="1"/>
  <c r="J18" i="1"/>
  <c r="H18" i="1"/>
  <c r="K18" i="1"/>
  <c r="I18" i="1"/>
  <c r="J17" i="1"/>
  <c r="H17" i="1"/>
  <c r="K17" i="1"/>
  <c r="I17" i="1"/>
  <c r="J16" i="1"/>
  <c r="H16" i="1"/>
  <c r="K16" i="1"/>
  <c r="I16" i="1"/>
  <c r="J15" i="1"/>
  <c r="H15" i="1"/>
  <c r="I15" i="1"/>
  <c r="J11" i="1"/>
  <c r="K11" i="1" s="1"/>
  <c r="H11" i="1"/>
  <c r="I11" i="1"/>
  <c r="J10" i="1"/>
  <c r="K10" i="1" s="1"/>
  <c r="H10" i="1"/>
  <c r="I10" i="1"/>
  <c r="J9" i="1"/>
  <c r="K9" i="1" s="1"/>
  <c r="H9" i="1"/>
  <c r="I9" i="1"/>
  <c r="J8" i="1"/>
  <c r="H8" i="1"/>
  <c r="G12" i="1"/>
  <c r="E12" i="1"/>
  <c r="G21" i="1" l="1"/>
  <c r="G23" i="1" s="1"/>
  <c r="E21" i="1"/>
  <c r="E23" i="1" s="1"/>
  <c r="I8" i="1"/>
  <c r="K15" i="1"/>
  <c r="K8" i="1"/>
</calcChain>
</file>

<file path=xl/sharedStrings.xml><?xml version="1.0" encoding="utf-8"?>
<sst xmlns="http://schemas.openxmlformats.org/spreadsheetml/2006/main" count="24" uniqueCount="23">
  <si>
    <t>Estado de Rendimiento Financiero</t>
  </si>
  <si>
    <t>Del ejercicio terminado al 30 de Septiembre de 2022 y 2021</t>
  </si>
  <si>
    <t xml:space="preserve">Notas 2021 </t>
  </si>
  <si>
    <t>Diferencia</t>
  </si>
  <si>
    <t xml:space="preserve">Notas 2020 </t>
  </si>
  <si>
    <t xml:space="preserve">Ingresos  </t>
  </si>
  <si>
    <t xml:space="preserve">Impuestos 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</si>
  <si>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</si>
  <si>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</si>
  <si>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</si>
  <si>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</si>
  <si>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</si>
  <si>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</si>
  <si>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</si>
  <si>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</si>
  <si>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</si>
  <si>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</si>
  <si>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</si>
  <si>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</si>
  <si>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</si>
  <si>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</si>
  <si>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 xml:space="preserve">Un detalle de los activos intangibles al 30 de junio de 2022 y 2021 es como sigue:
</t>
  </si>
  <si>
    <t>(Valores en RD$ pesos)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</si>
</sst>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1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73269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1CE2D8-DE72-4B34-AC40-458EC230F60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1692519</xdr:colOff>
      <xdr:row>26</xdr:row>
      <xdr:rowOff>29308</xdr:rowOff>
    </xdr:from>
    <xdr:to>
      <xdr:col>4</xdr:col>
      <xdr:colOff>855905</xdr:colOff>
      <xdr:row>34</xdr:row>
      <xdr:rowOff>39688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1CCB63-C16E-41A0-8BFA-CC6B057C9F6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019" y="4234962"/>
          <a:ext cx="2328617" cy="12999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9.%20Septiembre/0.%20Estados%20Financieros/Estados%20Financieros%20Septiembre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8"/>
      <sheetName val="Balanza 202209"/>
      <sheetName val="Balanza 202109"/>
      <sheetName val="Mov. AF"/>
      <sheetName val="Detalle adiciones"/>
      <sheetName val="Detalle Retiros "/>
      <sheetName val="Mejoras Cap."/>
      <sheetName val="Catálogo"/>
      <sheetName val="Anex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2">
          <cell r="O292">
            <v>4167699133.6470351</v>
          </cell>
        </row>
        <row r="448">
          <cell r="O448">
            <v>2374523601.7400002</v>
          </cell>
          <cell r="Q448">
            <v>2264257245.0900002</v>
          </cell>
        </row>
        <row r="466">
          <cell r="O466">
            <v>357851293.19999999</v>
          </cell>
          <cell r="Q466">
            <v>321866402.31000006</v>
          </cell>
        </row>
        <row r="472">
          <cell r="O472">
            <v>2162702078.7600002</v>
          </cell>
          <cell r="Q472">
            <v>2427892294.77</v>
          </cell>
        </row>
        <row r="485">
          <cell r="O485">
            <v>134111433.09000003</v>
          </cell>
          <cell r="Q485">
            <v>139260266.12</v>
          </cell>
        </row>
        <row r="506">
          <cell r="O506">
            <v>2944168288.48</v>
          </cell>
          <cell r="Q506">
            <v>4071683498.4599996</v>
          </cell>
        </row>
        <row r="527">
          <cell r="O527">
            <v>160247592.28999999</v>
          </cell>
          <cell r="Q527">
            <v>135016470.44</v>
          </cell>
        </row>
        <row r="598">
          <cell r="O598">
            <v>165292669.35000002</v>
          </cell>
          <cell r="Q598">
            <v>148374022.32999995</v>
          </cell>
        </row>
        <row r="610">
          <cell r="O610">
            <v>103943982.90000001</v>
          </cell>
          <cell r="Q610">
            <v>105264209.21999998</v>
          </cell>
        </row>
        <row r="677">
          <cell r="O677">
            <v>740623467.09000027</v>
          </cell>
          <cell r="Q677">
            <v>597480282.84999979</v>
          </cell>
        </row>
        <row r="684">
          <cell r="O684">
            <v>9326327.5199999996</v>
          </cell>
          <cell r="Q684">
            <v>11665189.25</v>
          </cell>
        </row>
      </sheetData>
      <sheetData sheetId="8"/>
      <sheetData sheetId="9">
        <row r="3">
          <cell r="J3">
            <v>0</v>
          </cell>
        </row>
      </sheetData>
      <sheetData sheetId="10">
        <row r="3">
          <cell r="J3">
            <v>50000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BFD99-C30B-4D15-BF5C-A53BA6FFF9DF}">
  <sheetPr>
    <tabColor theme="9" tint="-0.499984740745262"/>
  </sheetPr>
  <dimension ref="B1:M369"/>
  <sheetViews>
    <sheetView showGridLines="0" tabSelected="1" zoomScale="130" zoomScaleNormal="130" workbookViewId="0">
      <selection activeCell="L30" sqref="L30"/>
    </sheetView>
  </sheetViews>
  <sheetFormatPr baseColWidth="10" defaultColWidth="11.42578125" defaultRowHeight="12.7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5.85546875" style="1" bestFit="1" customWidth="1"/>
    <col min="13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2022</v>
      </c>
      <c r="F6" s="5"/>
      <c r="G6" s="6">
        <v>2021</v>
      </c>
      <c r="H6" s="6" t="s">
        <v>2</v>
      </c>
      <c r="I6" s="6" t="s">
        <v>3</v>
      </c>
      <c r="J6" s="6" t="s">
        <v>4</v>
      </c>
      <c r="K6" s="6" t="s">
        <v>3</v>
      </c>
    </row>
    <row r="7" spans="2:11" x14ac:dyDescent="0.25">
      <c r="B7" s="4" t="s">
        <v>5</v>
      </c>
      <c r="C7" s="7"/>
      <c r="D7" s="5"/>
      <c r="E7" s="8"/>
      <c r="F7" s="9"/>
      <c r="G7" s="9"/>
    </row>
    <row r="8" spans="2:11" x14ac:dyDescent="0.25">
      <c r="C8" s="3" t="s">
        <v>6</v>
      </c>
      <c r="E8" s="11">
        <v>2374523601.7400002</v>
      </c>
      <c r="F8" s="12"/>
      <c r="G8" s="11">
        <v>2264257245.0900002</v>
      </c>
      <c r="H8" s="11">
        <f>[1]Notas!$O$448</f>
        <v>2374523601.7400002</v>
      </c>
      <c r="I8" s="13">
        <f>E8-H8</f>
        <v>0</v>
      </c>
      <c r="J8" s="11">
        <f>[1]Notas!$Q$448</f>
        <v>2264257245.0900002</v>
      </c>
      <c r="K8" s="13">
        <f>G8-J8</f>
        <v>0</v>
      </c>
    </row>
    <row r="9" spans="2:11" x14ac:dyDescent="0.25">
      <c r="C9" s="3" t="s">
        <v>7</v>
      </c>
      <c r="E9" s="11">
        <v>357851293.19999999</v>
      </c>
      <c r="F9" s="12"/>
      <c r="G9" s="11">
        <v>321866402.31000006</v>
      </c>
      <c r="H9" s="11">
        <f>[1]Notas!$O$466</f>
        <v>357851293.19999999</v>
      </c>
      <c r="I9" s="13">
        <f t="shared" ref="I9:I11" si="0">E9-H9</f>
        <v>0</v>
      </c>
      <c r="J9" s="11">
        <f>[1]Notas!$Q$466</f>
        <v>321866402.31000006</v>
      </c>
      <c r="K9" s="13">
        <f t="shared" ref="K9:K11" si="1">G9-J9</f>
        <v>0</v>
      </c>
    </row>
    <row r="10" spans="2:11" x14ac:dyDescent="0.25">
      <c r="C10" s="3" t="s">
        <v>8</v>
      </c>
      <c r="E10" s="11">
        <v>2162702078.7600002</v>
      </c>
      <c r="F10" s="12"/>
      <c r="G10" s="11">
        <v>2427892294.77</v>
      </c>
      <c r="H10" s="11">
        <f>[1]Notas!$O$472</f>
        <v>2162702078.7600002</v>
      </c>
      <c r="I10" s="13">
        <f t="shared" si="0"/>
        <v>0</v>
      </c>
      <c r="J10" s="11">
        <f>[1]Notas!$Q$472</f>
        <v>2427892294.77</v>
      </c>
      <c r="K10" s="13">
        <f t="shared" si="1"/>
        <v>0</v>
      </c>
    </row>
    <row r="11" spans="2:11" x14ac:dyDescent="0.25">
      <c r="C11" s="3" t="s">
        <v>9</v>
      </c>
      <c r="E11" s="11">
        <v>168279581.16</v>
      </c>
      <c r="F11" s="12"/>
      <c r="G11" s="11">
        <v>139260267.12</v>
      </c>
      <c r="H11" s="11">
        <f>[1]Notas!$O$485</f>
        <v>134111433.09000003</v>
      </c>
      <c r="I11" s="13">
        <f t="shared" si="0"/>
        <v>34168148.069999963</v>
      </c>
      <c r="J11" s="11">
        <f>[1]Notas!$Q$485</f>
        <v>139260266.12</v>
      </c>
      <c r="K11" s="13">
        <f t="shared" si="1"/>
        <v>1</v>
      </c>
    </row>
    <row r="12" spans="2:11" x14ac:dyDescent="0.25">
      <c r="B12" s="4" t="s">
        <v>10</v>
      </c>
      <c r="E12" s="14">
        <f>SUM(E8:E11)</f>
        <v>5063356554.8600006</v>
      </c>
      <c r="F12" s="12"/>
      <c r="G12" s="14">
        <f>SUM(G8:G11)</f>
        <v>5153276209.29</v>
      </c>
      <c r="H12" s="11"/>
      <c r="I12" s="13"/>
      <c r="J12" s="11"/>
    </row>
    <row r="13" spans="2:11" x14ac:dyDescent="0.25">
      <c r="C13" s="3" t="s">
        <v>11</v>
      </c>
      <c r="E13" s="11"/>
      <c r="F13" s="11"/>
      <c r="G13" s="11"/>
      <c r="H13" s="11"/>
      <c r="J13" s="11"/>
    </row>
    <row r="14" spans="2:11" x14ac:dyDescent="0.25">
      <c r="B14" s="4" t="s">
        <v>12</v>
      </c>
      <c r="D14" s="5"/>
      <c r="E14" s="12"/>
      <c r="F14" s="12"/>
      <c r="G14" s="12"/>
      <c r="H14" s="11"/>
      <c r="J14" s="11"/>
    </row>
    <row r="15" spans="2:11" x14ac:dyDescent="0.25">
      <c r="C15" s="3" t="s">
        <v>13</v>
      </c>
      <c r="E15" s="11">
        <v>2944854785.9400001</v>
      </c>
      <c r="F15" s="11"/>
      <c r="G15" s="11">
        <v>4071683498.460001</v>
      </c>
      <c r="H15" s="11">
        <f>[1]Notas!$O$506</f>
        <v>2944168288.48</v>
      </c>
      <c r="I15" s="13">
        <f t="shared" ref="I15:I20" si="2">E15-H15</f>
        <v>686497.46000003815</v>
      </c>
      <c r="J15" s="11">
        <f>[1]Notas!$Q$506</f>
        <v>4071683498.4599996</v>
      </c>
      <c r="K15" s="13">
        <f t="shared" ref="K15:K20" si="3">G15-J15</f>
        <v>0</v>
      </c>
    </row>
    <row r="16" spans="2:11" x14ac:dyDescent="0.25">
      <c r="C16" s="3" t="s">
        <v>14</v>
      </c>
      <c r="E16" s="11">
        <v>169686790.22999999</v>
      </c>
      <c r="F16" s="12"/>
      <c r="G16" s="11">
        <v>135016470.44</v>
      </c>
      <c r="H16" s="11">
        <f>[1]Notas!$O$527</f>
        <v>160247592.28999999</v>
      </c>
      <c r="I16" s="13">
        <f t="shared" si="2"/>
        <v>9439197.9399999976</v>
      </c>
      <c r="J16" s="11">
        <f>[1]Notas!$Q$527</f>
        <v>135016470.44</v>
      </c>
      <c r="K16" s="13">
        <f t="shared" si="3"/>
        <v>0</v>
      </c>
    </row>
    <row r="17" spans="2:13" x14ac:dyDescent="0.25">
      <c r="C17" s="3" t="s">
        <v>15</v>
      </c>
      <c r="E17" s="11">
        <v>168579955.26000002</v>
      </c>
      <c r="F17" s="12"/>
      <c r="G17" s="11">
        <v>148700528.32999995</v>
      </c>
      <c r="H17" s="11">
        <f>[1]Notas!$O$598</f>
        <v>165292669.35000002</v>
      </c>
      <c r="I17" s="13">
        <f>E17-H17</f>
        <v>3287285.9099999964</v>
      </c>
      <c r="J17" s="11">
        <f>[1]Notas!$Q$598</f>
        <v>148374022.32999995</v>
      </c>
      <c r="K17" s="13">
        <f t="shared" si="3"/>
        <v>326506</v>
      </c>
      <c r="L17" s="15"/>
      <c r="M17" s="16"/>
    </row>
    <row r="18" spans="2:13" x14ac:dyDescent="0.25">
      <c r="C18" s="3" t="s">
        <v>16</v>
      </c>
      <c r="E18" s="11">
        <v>253876331.34999999</v>
      </c>
      <c r="F18" s="12"/>
      <c r="G18" s="11">
        <v>105264209.21999998</v>
      </c>
      <c r="H18" s="11">
        <f>[1]Notas!O610</f>
        <v>103943982.90000001</v>
      </c>
      <c r="I18" s="13">
        <f t="shared" si="2"/>
        <v>149932348.44999999</v>
      </c>
      <c r="J18" s="11">
        <f>[1]Notas!Q610</f>
        <v>105264209.21999998</v>
      </c>
      <c r="K18" s="13">
        <f t="shared" si="3"/>
        <v>0</v>
      </c>
    </row>
    <row r="19" spans="2:13" x14ac:dyDescent="0.25">
      <c r="C19" s="3" t="s">
        <v>17</v>
      </c>
      <c r="E19" s="11">
        <v>741921619.58000052</v>
      </c>
      <c r="F19" s="12"/>
      <c r="G19" s="11">
        <v>661970967.99999976</v>
      </c>
      <c r="H19" s="11">
        <f>[1]Notas!$O$677</f>
        <v>740623467.09000027</v>
      </c>
      <c r="I19" s="13">
        <f t="shared" si="2"/>
        <v>1298152.490000248</v>
      </c>
      <c r="J19" s="11">
        <f>[1]Notas!$Q$677</f>
        <v>597480282.84999979</v>
      </c>
      <c r="K19" s="13">
        <f t="shared" si="3"/>
        <v>64490685.149999976</v>
      </c>
    </row>
    <row r="20" spans="2:13" x14ac:dyDescent="0.25">
      <c r="C20" s="3" t="s">
        <v>18</v>
      </c>
      <c r="E20" s="11">
        <v>9326327.5200000014</v>
      </c>
      <c r="F20" s="12"/>
      <c r="G20" s="11">
        <v>11665189.25</v>
      </c>
      <c r="H20" s="11">
        <f>[1]Notas!$O$684</f>
        <v>9326327.5199999996</v>
      </c>
      <c r="I20" s="13">
        <f t="shared" si="2"/>
        <v>0</v>
      </c>
      <c r="J20" s="11">
        <f>[1]Notas!$Q$684</f>
        <v>11665189.25</v>
      </c>
      <c r="K20" s="13">
        <f t="shared" si="3"/>
        <v>0</v>
      </c>
    </row>
    <row r="21" spans="2:13" x14ac:dyDescent="0.25">
      <c r="B21" s="4" t="s">
        <v>19</v>
      </c>
      <c r="E21" s="14">
        <f>SUM(E15:E20)</f>
        <v>4288245809.8800006</v>
      </c>
      <c r="F21" s="12"/>
      <c r="G21" s="14">
        <f>SUM(G15:G20)</f>
        <v>5134300863.7000017</v>
      </c>
      <c r="H21" s="11"/>
      <c r="L21" s="15"/>
      <c r="M21" s="16"/>
    </row>
    <row r="22" spans="2:13" x14ac:dyDescent="0.25">
      <c r="B22" s="17"/>
      <c r="E22" s="11"/>
      <c r="F22" s="11"/>
      <c r="G22" s="11"/>
      <c r="H22" s="11"/>
    </row>
    <row r="23" spans="2:13" ht="13.5" thickBot="1" x14ac:dyDescent="0.3">
      <c r="B23" s="4" t="s">
        <v>20</v>
      </c>
      <c r="E23" s="18">
        <f>+E12-E21</f>
        <v>775110744.98000002</v>
      </c>
      <c r="F23" s="12"/>
      <c r="G23" s="18">
        <f>+G12-G21</f>
        <v>18975345.589998245</v>
      </c>
      <c r="H23" s="11"/>
    </row>
    <row r="24" spans="2:13" ht="13.5" thickTop="1" x14ac:dyDescent="0.25">
      <c r="B24" s="4"/>
      <c r="E24" s="11"/>
      <c r="F24" s="11"/>
      <c r="G24" s="11"/>
    </row>
    <row r="25" spans="2:13" x14ac:dyDescent="0.25">
      <c r="B25" s="4"/>
      <c r="E25" s="11"/>
      <c r="F25" s="11"/>
      <c r="G25" s="11"/>
    </row>
    <row r="26" spans="2:13" x14ac:dyDescent="0.25">
      <c r="B26" s="4"/>
      <c r="E26" s="11"/>
      <c r="F26" s="11"/>
      <c r="G26" s="11"/>
    </row>
    <row r="27" spans="2:13" x14ac:dyDescent="0.25">
      <c r="B27" s="4"/>
      <c r="E27" s="11"/>
      <c r="F27" s="11"/>
      <c r="G27" s="11"/>
    </row>
    <row r="28" spans="2:13" x14ac:dyDescent="0.25">
      <c r="E28" s="11"/>
      <c r="F28" s="11"/>
      <c r="G28" s="11"/>
    </row>
    <row r="29" spans="2:13" x14ac:dyDescent="0.25">
      <c r="C29" s="4"/>
      <c r="D29" s="5"/>
    </row>
    <row r="31" spans="2:13" x14ac:dyDescent="0.25">
      <c r="E31" s="11"/>
      <c r="F31" s="11"/>
      <c r="G31" s="11"/>
    </row>
    <row r="65" hidden="1" x14ac:dyDescent="0.25"/>
    <row r="369" spans="3:3" ht="51" x14ac:dyDescent="0.25">
      <c r="C369" s="19" t="s">
        <v>21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2022-10-25T17:30:00Z</cp:lastPrinted>
  <dcterms:created xsi:type="dcterms:W3CDTF">2022-10-25T17:28:02Z</dcterms:created>
  <dcterms:modified xsi:type="dcterms:W3CDTF">2022-10-25T17:30:07Z</dcterms:modified>
</cp:coreProperties>
</file>