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GA\2022\7. Julio\0. Estados Financieros\Portal\"/>
    </mc:Choice>
  </mc:AlternateContent>
  <xr:revisionPtr revIDLastSave="0" documentId="13_ncr:1_{96009856-45B2-44B8-935A-5E41EF42E636}" xr6:coauthVersionLast="47" xr6:coauthVersionMax="47" xr10:uidLastSave="{00000000-0000-0000-0000-000000000000}"/>
  <bookViews>
    <workbookView xWindow="-120" yWindow="-120" windowWidth="29040" windowHeight="15840" xr2:uid="{72DAE36C-A6AA-4F50-9860-E175BBD84D45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 ERF-Rendimiento Financiero'!$B$6:$G$29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Financiero'!$B$1:$G$40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K20" i="1"/>
  <c r="I20" i="1"/>
  <c r="J19" i="1"/>
  <c r="H19" i="1"/>
  <c r="K19" i="1"/>
  <c r="I19" i="1"/>
  <c r="J18" i="1"/>
  <c r="H18" i="1"/>
  <c r="K18" i="1"/>
  <c r="I18" i="1"/>
  <c r="J17" i="1"/>
  <c r="H17" i="1"/>
  <c r="K17" i="1"/>
  <c r="I17" i="1"/>
  <c r="J16" i="1"/>
  <c r="H16" i="1"/>
  <c r="K16" i="1"/>
  <c r="I16" i="1"/>
  <c r="J15" i="1"/>
  <c r="H15" i="1"/>
  <c r="I15" i="1"/>
  <c r="J11" i="1"/>
  <c r="H11" i="1"/>
  <c r="K11" i="1"/>
  <c r="I11" i="1"/>
  <c r="J10" i="1"/>
  <c r="H10" i="1"/>
  <c r="K10" i="1"/>
  <c r="I10" i="1"/>
  <c r="J9" i="1"/>
  <c r="H9" i="1"/>
  <c r="K9" i="1"/>
  <c r="I9" i="1"/>
  <c r="J8" i="1"/>
  <c r="H8" i="1"/>
  <c r="E12" i="1"/>
  <c r="G12" i="1" l="1"/>
  <c r="G23" i="1" s="1"/>
  <c r="G21" i="1"/>
  <c r="E21" i="1"/>
  <c r="E23" i="1" s="1"/>
  <c r="I8" i="1"/>
  <c r="K15" i="1"/>
  <c r="K8" i="1"/>
</calcChain>
</file>

<file path=xl/sharedStrings.xml><?xml version="1.0" encoding="utf-8"?>
<sst xmlns="http://schemas.openxmlformats.org/spreadsheetml/2006/main" count="25" uniqueCount="24">
  <si>
    <t>Estado de Rendimiento Financiero</t>
  </si>
  <si>
    <t>Del ejercicio terminado al 31 de Julio de 2022 y 2021</t>
  </si>
  <si>
    <t>(Valores en RD$ pesos)</t>
  </si>
  <si>
    <t xml:space="preserve">Notas 2021 </t>
  </si>
  <si>
    <t>Diferencia</t>
  </si>
  <si>
    <t xml:space="preserve">Notas 2020 </t>
  </si>
  <si>
    <t xml:space="preserve">Impuestos 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</si>
  <si>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</si>
  <si>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</si>
  <si>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</si>
  <si>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</si>
  <si>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</si>
  <si>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</si>
  <si>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</si>
  <si>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</si>
  <si>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</si>
  <si>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</si>
  <si>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</si>
  <si>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</si>
  <si>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</si>
  <si>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</si>
  <si>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</si>
  <si>
    <t xml:space="preserve">Ingresos  </t>
  </si>
  <si>
    <t xml:space="preserve">Gastos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</si>
</sst>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1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left" vertical="center"/>
    </xf>
    <xf numFmtId="41" fontId="2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1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805962</xdr:colOff>
      <xdr:row>3</xdr:row>
      <xdr:rowOff>73269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81B31-937F-4A08-B6B7-151825D4B6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981808</xdr:colOff>
      <xdr:row>25</xdr:row>
      <xdr:rowOff>109904</xdr:rowOff>
    </xdr:from>
    <xdr:to>
      <xdr:col>4</xdr:col>
      <xdr:colOff>747346</xdr:colOff>
      <xdr:row>32</xdr:row>
      <xdr:rowOff>101967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6DC3C7-CB34-4F19-AC4E-1AA7616D7BD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4308" y="4154366"/>
          <a:ext cx="2930769" cy="1120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A/2022/7.%20Julio/0.%20Estados%20Financieros/Estados%20Financieros%20Juli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"/>
      <sheetName val="Flujo 202206"/>
      <sheetName val="Balanza 202206"/>
      <sheetName val="Balanza 202107"/>
      <sheetName val="Mov. AF"/>
      <sheetName val="Detalle adiciones"/>
      <sheetName val="Detalle Retiros "/>
      <sheetName val="Mejoras Cap."/>
      <sheetName val="Catálogo"/>
      <sheetName val="Anex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48">
          <cell r="O448">
            <v>1567454504.3499999</v>
          </cell>
          <cell r="Q448">
            <v>1760663820.4200001</v>
          </cell>
        </row>
        <row r="466">
          <cell r="O466">
            <v>230876412.87</v>
          </cell>
          <cell r="Q466">
            <v>248262946.21000004</v>
          </cell>
        </row>
        <row r="472">
          <cell r="O472">
            <v>1626112805.1200001</v>
          </cell>
          <cell r="Q472">
            <v>1889228749.24</v>
          </cell>
        </row>
        <row r="485">
          <cell r="O485">
            <v>87804536.070000008</v>
          </cell>
          <cell r="Q485">
            <v>117923984.06999999</v>
          </cell>
        </row>
        <row r="506">
          <cell r="O506">
            <v>2150021089.5</v>
          </cell>
          <cell r="Q506">
            <v>3025220375.0699997</v>
          </cell>
        </row>
        <row r="527">
          <cell r="O527">
            <v>119590715.48</v>
          </cell>
          <cell r="Q527">
            <v>104849733.28</v>
          </cell>
        </row>
        <row r="598">
          <cell r="O598">
            <v>84054758.100000009</v>
          </cell>
          <cell r="Q598">
            <v>122278491.03999998</v>
          </cell>
        </row>
        <row r="610">
          <cell r="O610">
            <v>69203146.329999998</v>
          </cell>
          <cell r="Q610">
            <v>81681487.299999997</v>
          </cell>
        </row>
        <row r="677">
          <cell r="O677">
            <v>443477525.75</v>
          </cell>
          <cell r="Q677">
            <v>467751909.18999988</v>
          </cell>
        </row>
        <row r="684">
          <cell r="O684">
            <v>5203854.05</v>
          </cell>
          <cell r="Q684">
            <v>6405911.7300000004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AB89B-7AF3-4D9C-9947-58400EECC4BD}">
  <sheetPr>
    <tabColor theme="9" tint="-0.499984740745262"/>
  </sheetPr>
  <dimension ref="B1:M369"/>
  <sheetViews>
    <sheetView showGridLines="0" tabSelected="1" zoomScale="130" zoomScaleNormal="130" workbookViewId="0">
      <selection activeCell="N25" sqref="N25"/>
    </sheetView>
  </sheetViews>
  <sheetFormatPr baseColWidth="10" defaultColWidth="11.42578125" defaultRowHeight="12.75" x14ac:dyDescent="0.25"/>
  <cols>
    <col min="1" max="1" width="11.42578125" style="1"/>
    <col min="2" max="2" width="2.85546875" style="3" customWidth="1"/>
    <col min="3" max="3" width="40.42578125" style="3" customWidth="1"/>
    <col min="4" max="4" width="7" style="10" customWidth="1"/>
    <col min="5" max="5" width="16.42578125" style="3" bestFit="1" customWidth="1"/>
    <col min="6" max="6" width="1.7109375" style="3" customWidth="1"/>
    <col min="7" max="7" width="15.5703125" style="3" bestFit="1" customWidth="1"/>
    <col min="8" max="8" width="13.5703125" style="1" hidden="1" customWidth="1"/>
    <col min="9" max="9" width="12" style="1" hidden="1" customWidth="1"/>
    <col min="10" max="10" width="13.5703125" style="1" hidden="1" customWidth="1"/>
    <col min="11" max="11" width="12.5703125" style="1" hidden="1" customWidth="1"/>
    <col min="12" max="12" width="15.85546875" style="1" bestFit="1" customWidth="1"/>
    <col min="13" max="16384" width="11.42578125" style="1"/>
  </cols>
  <sheetData>
    <row r="1" spans="2:11" x14ac:dyDescent="0.25">
      <c r="B1" s="2" t="s">
        <v>0</v>
      </c>
      <c r="C1" s="2"/>
      <c r="D1" s="2"/>
      <c r="E1" s="2"/>
      <c r="F1" s="2"/>
      <c r="G1" s="2"/>
    </row>
    <row r="2" spans="2:11" x14ac:dyDescent="0.25">
      <c r="B2" s="2" t="s">
        <v>1</v>
      </c>
      <c r="C2" s="2"/>
      <c r="D2" s="2"/>
      <c r="E2" s="2"/>
      <c r="F2" s="2"/>
      <c r="G2" s="2"/>
    </row>
    <row r="3" spans="2:11" x14ac:dyDescent="0.25">
      <c r="B3" s="2" t="s">
        <v>2</v>
      </c>
      <c r="C3" s="2"/>
      <c r="D3" s="2"/>
      <c r="E3" s="2"/>
      <c r="F3" s="2"/>
      <c r="G3" s="2"/>
    </row>
    <row r="4" spans="2:11" x14ac:dyDescent="0.25">
      <c r="C4" s="4"/>
      <c r="D4" s="5"/>
    </row>
    <row r="5" spans="2:11" x14ac:dyDescent="0.25">
      <c r="C5" s="4"/>
      <c r="D5" s="5"/>
    </row>
    <row r="6" spans="2:11" x14ac:dyDescent="0.25">
      <c r="D6" s="6"/>
      <c r="E6" s="6">
        <v>2022</v>
      </c>
      <c r="F6" s="5"/>
      <c r="G6" s="6">
        <v>2021</v>
      </c>
      <c r="H6" s="6" t="s">
        <v>3</v>
      </c>
      <c r="I6" s="6" t="s">
        <v>4</v>
      </c>
      <c r="J6" s="6" t="s">
        <v>5</v>
      </c>
      <c r="K6" s="6" t="s">
        <v>4</v>
      </c>
    </row>
    <row r="7" spans="2:11" x14ac:dyDescent="0.25">
      <c r="B7" s="4" t="s">
        <v>22</v>
      </c>
      <c r="C7" s="7"/>
      <c r="D7" s="5"/>
      <c r="E7" s="8"/>
      <c r="F7" s="9"/>
      <c r="G7" s="9"/>
    </row>
    <row r="8" spans="2:11" x14ac:dyDescent="0.25">
      <c r="C8" s="3" t="s">
        <v>6</v>
      </c>
      <c r="E8" s="11">
        <v>1567454504.3499999</v>
      </c>
      <c r="F8" s="12"/>
      <c r="G8" s="11">
        <v>1760663820.4200001</v>
      </c>
      <c r="H8" s="11">
        <f>[1]Notas!$O$448</f>
        <v>1567454504.3499999</v>
      </c>
      <c r="I8" s="13">
        <f>E8-H8</f>
        <v>0</v>
      </c>
      <c r="J8" s="11">
        <f>[1]Notas!$Q$448</f>
        <v>1760663820.4200001</v>
      </c>
      <c r="K8" s="13">
        <f>G8-J8</f>
        <v>0</v>
      </c>
    </row>
    <row r="9" spans="2:11" x14ac:dyDescent="0.25">
      <c r="C9" s="3" t="s">
        <v>7</v>
      </c>
      <c r="E9" s="11">
        <v>230876412.87</v>
      </c>
      <c r="F9" s="12"/>
      <c r="G9" s="11">
        <v>248262946.21000004</v>
      </c>
      <c r="H9" s="11">
        <f>[1]Notas!$O$466</f>
        <v>230876412.87</v>
      </c>
      <c r="I9" s="13">
        <f t="shared" ref="I9:I11" si="0">E9-H9</f>
        <v>0</v>
      </c>
      <c r="J9" s="11">
        <f>[1]Notas!$Q$466</f>
        <v>248262946.21000004</v>
      </c>
      <c r="K9" s="13">
        <f t="shared" ref="K9:K11" si="1">G9-J9</f>
        <v>0</v>
      </c>
    </row>
    <row r="10" spans="2:11" x14ac:dyDescent="0.25">
      <c r="C10" s="3" t="s">
        <v>8</v>
      </c>
      <c r="E10" s="11">
        <v>1626112805.1200001</v>
      </c>
      <c r="F10" s="12"/>
      <c r="G10" s="11">
        <v>1889228749.24</v>
      </c>
      <c r="H10" s="11">
        <f>[1]Notas!$O$472</f>
        <v>1626112805.1200001</v>
      </c>
      <c r="I10" s="13">
        <f t="shared" si="0"/>
        <v>0</v>
      </c>
      <c r="J10" s="11">
        <f>[1]Notas!$Q$472</f>
        <v>1889228749.24</v>
      </c>
      <c r="K10" s="13">
        <f t="shared" si="1"/>
        <v>0</v>
      </c>
    </row>
    <row r="11" spans="2:11" x14ac:dyDescent="0.25">
      <c r="C11" s="3" t="s">
        <v>9</v>
      </c>
      <c r="E11" s="11">
        <v>87804536.069999993</v>
      </c>
      <c r="F11" s="12"/>
      <c r="G11" s="11">
        <v>117923984.06999999</v>
      </c>
      <c r="H11" s="11">
        <f>[1]Notas!$O$485</f>
        <v>87804536.070000008</v>
      </c>
      <c r="I11" s="13">
        <f t="shared" si="0"/>
        <v>0</v>
      </c>
      <c r="J11" s="11">
        <f>[1]Notas!$Q$485</f>
        <v>117923984.06999999</v>
      </c>
      <c r="K11" s="13">
        <f t="shared" si="1"/>
        <v>0</v>
      </c>
    </row>
    <row r="12" spans="2:11" x14ac:dyDescent="0.25">
      <c r="B12" s="4" t="s">
        <v>10</v>
      </c>
      <c r="E12" s="14">
        <f>SUM(E8:E11)</f>
        <v>3512248258.4100003</v>
      </c>
      <c r="F12" s="12"/>
      <c r="G12" s="14">
        <f>SUM(G8:G11)</f>
        <v>4016079499.9400001</v>
      </c>
      <c r="H12" s="11"/>
      <c r="I12" s="13"/>
      <c r="J12" s="11"/>
    </row>
    <row r="13" spans="2:11" x14ac:dyDescent="0.25">
      <c r="C13" s="3" t="s">
        <v>11</v>
      </c>
      <c r="E13" s="11"/>
      <c r="F13" s="11"/>
      <c r="G13" s="11"/>
      <c r="H13" s="11"/>
      <c r="J13" s="11"/>
    </row>
    <row r="14" spans="2:11" x14ac:dyDescent="0.25">
      <c r="B14" s="4" t="s">
        <v>23</v>
      </c>
      <c r="D14" s="5"/>
      <c r="E14" s="12"/>
      <c r="F14" s="12"/>
      <c r="G14" s="12"/>
      <c r="H14" s="11"/>
      <c r="J14" s="11"/>
    </row>
    <row r="15" spans="2:11" x14ac:dyDescent="0.25">
      <c r="C15" s="3" t="s">
        <v>12</v>
      </c>
      <c r="E15" s="11">
        <v>2150021089.4999995</v>
      </c>
      <c r="F15" s="11"/>
      <c r="G15" s="11">
        <v>3025220375.0700011</v>
      </c>
      <c r="H15" s="11">
        <f>[1]Notas!$O$506</f>
        <v>2150021089.5</v>
      </c>
      <c r="I15" s="13">
        <f t="shared" ref="I15:I20" si="2">E15-H15</f>
        <v>0</v>
      </c>
      <c r="J15" s="11">
        <f>[1]Notas!$Q$506</f>
        <v>3025220375.0699997</v>
      </c>
      <c r="K15" s="13">
        <f t="shared" ref="K15:K20" si="3">G15-J15</f>
        <v>0</v>
      </c>
    </row>
    <row r="16" spans="2:11" x14ac:dyDescent="0.25">
      <c r="C16" s="3" t="s">
        <v>13</v>
      </c>
      <c r="E16" s="11">
        <v>119590715.48</v>
      </c>
      <c r="F16" s="12"/>
      <c r="G16" s="11">
        <v>104849733.28</v>
      </c>
      <c r="H16" s="11">
        <f>[1]Notas!$O$527</f>
        <v>119590715.48</v>
      </c>
      <c r="I16" s="13">
        <f t="shared" si="2"/>
        <v>0</v>
      </c>
      <c r="J16" s="11">
        <f>[1]Notas!$Q$527</f>
        <v>104849733.28</v>
      </c>
      <c r="K16" s="13">
        <f t="shared" si="3"/>
        <v>0</v>
      </c>
    </row>
    <row r="17" spans="2:13" x14ac:dyDescent="0.25">
      <c r="C17" s="3" t="s">
        <v>14</v>
      </c>
      <c r="E17" s="11">
        <v>84054758.090000004</v>
      </c>
      <c r="F17" s="12"/>
      <c r="G17" s="11">
        <v>122600016.03999998</v>
      </c>
      <c r="H17" s="11">
        <f>[1]Notas!$O$598</f>
        <v>84054758.100000009</v>
      </c>
      <c r="I17" s="13">
        <f>E17-H17</f>
        <v>-1.000000536441803E-2</v>
      </c>
      <c r="J17" s="11">
        <f>[1]Notas!$Q$598</f>
        <v>122278491.03999998</v>
      </c>
      <c r="K17" s="13">
        <f t="shared" si="3"/>
        <v>321525</v>
      </c>
      <c r="L17" s="15"/>
      <c r="M17" s="16"/>
    </row>
    <row r="18" spans="2:13" x14ac:dyDescent="0.25">
      <c r="C18" s="3" t="s">
        <v>15</v>
      </c>
      <c r="E18" s="11">
        <v>217878857.34999999</v>
      </c>
      <c r="F18" s="12"/>
      <c r="G18" s="11">
        <v>145997591.44999999</v>
      </c>
      <c r="H18" s="11">
        <f>[1]Notas!O610</f>
        <v>69203146.329999998</v>
      </c>
      <c r="I18" s="13">
        <f t="shared" si="2"/>
        <v>148675711.01999998</v>
      </c>
      <c r="J18" s="11">
        <f>[1]Notas!Q610</f>
        <v>81681487.299999997</v>
      </c>
      <c r="K18" s="13">
        <f t="shared" si="3"/>
        <v>64316104.149999991</v>
      </c>
    </row>
    <row r="19" spans="2:13" x14ac:dyDescent="0.25">
      <c r="C19" s="3" t="s">
        <v>16</v>
      </c>
      <c r="E19" s="11">
        <v>443477525.75000012</v>
      </c>
      <c r="F19" s="12"/>
      <c r="G19" s="11">
        <v>467895102.18999994</v>
      </c>
      <c r="H19" s="11">
        <f>[1]Notas!$O$677</f>
        <v>443477525.75</v>
      </c>
      <c r="I19" s="13">
        <f t="shared" si="2"/>
        <v>0</v>
      </c>
      <c r="J19" s="11">
        <f>[1]Notas!$Q$677</f>
        <v>467751909.18999988</v>
      </c>
      <c r="K19" s="13">
        <f t="shared" si="3"/>
        <v>143193.0000000596</v>
      </c>
    </row>
    <row r="20" spans="2:13" x14ac:dyDescent="0.25">
      <c r="C20" s="3" t="s">
        <v>17</v>
      </c>
      <c r="E20" s="11">
        <v>5203854.05</v>
      </c>
      <c r="F20" s="12"/>
      <c r="G20" s="11">
        <v>6405911.7300000004</v>
      </c>
      <c r="H20" s="11">
        <f>[1]Notas!$O$684</f>
        <v>5203854.05</v>
      </c>
      <c r="I20" s="13">
        <f t="shared" si="2"/>
        <v>0</v>
      </c>
      <c r="J20" s="11">
        <f>[1]Notas!$Q$684</f>
        <v>6405911.7300000004</v>
      </c>
      <c r="K20" s="13">
        <f t="shared" si="3"/>
        <v>0</v>
      </c>
    </row>
    <row r="21" spans="2:13" x14ac:dyDescent="0.25">
      <c r="B21" s="4" t="s">
        <v>18</v>
      </c>
      <c r="E21" s="14">
        <f>SUM(E15:E20)</f>
        <v>3020226800.2199998</v>
      </c>
      <c r="F21" s="12"/>
      <c r="G21" s="14">
        <f>SUM(G15:G20)</f>
        <v>3872968729.7600012</v>
      </c>
      <c r="H21" s="11"/>
      <c r="L21" s="15"/>
      <c r="M21" s="16"/>
    </row>
    <row r="22" spans="2:13" x14ac:dyDescent="0.25">
      <c r="B22" s="17"/>
      <c r="E22" s="11"/>
      <c r="F22" s="11"/>
      <c r="G22" s="11"/>
      <c r="H22" s="11"/>
    </row>
    <row r="23" spans="2:13" ht="13.5" thickBot="1" x14ac:dyDescent="0.3">
      <c r="B23" s="4" t="s">
        <v>19</v>
      </c>
      <c r="E23" s="18">
        <f>+E12-E21</f>
        <v>492021458.19000053</v>
      </c>
      <c r="F23" s="12"/>
      <c r="G23" s="18">
        <f>+G12-G21</f>
        <v>143110770.17999887</v>
      </c>
      <c r="H23" s="11"/>
    </row>
    <row r="24" spans="2:13" ht="13.5" thickTop="1" x14ac:dyDescent="0.25">
      <c r="B24" s="4"/>
      <c r="E24" s="11"/>
      <c r="F24" s="11"/>
      <c r="G24" s="11"/>
    </row>
    <row r="25" spans="2:13" x14ac:dyDescent="0.25">
      <c r="B25" s="4"/>
      <c r="E25" s="11"/>
      <c r="F25" s="11"/>
      <c r="G25" s="11"/>
    </row>
    <row r="26" spans="2:13" x14ac:dyDescent="0.25">
      <c r="B26" s="4"/>
      <c r="E26" s="11"/>
      <c r="F26" s="11"/>
      <c r="G26" s="11"/>
    </row>
    <row r="27" spans="2:13" x14ac:dyDescent="0.25">
      <c r="B27" s="4"/>
      <c r="E27" s="11"/>
      <c r="F27" s="11"/>
      <c r="G27" s="11"/>
    </row>
    <row r="28" spans="2:13" x14ac:dyDescent="0.25">
      <c r="E28" s="11"/>
      <c r="F28" s="11"/>
      <c r="G28" s="11"/>
    </row>
    <row r="29" spans="2:13" x14ac:dyDescent="0.25">
      <c r="C29" s="4"/>
      <c r="D29" s="5"/>
    </row>
    <row r="31" spans="2:13" x14ac:dyDescent="0.25">
      <c r="E31" s="11"/>
      <c r="F31" s="11"/>
      <c r="G31" s="11"/>
    </row>
    <row r="65" hidden="1" x14ac:dyDescent="0.25"/>
    <row r="131" spans="3:3" x14ac:dyDescent="0.25">
      <c r="C131" s="3" t="s">
        <v>20</v>
      </c>
    </row>
    <row r="369" spans="3:3" ht="51" x14ac:dyDescent="0.25">
      <c r="C369" s="19" t="s">
        <v>21</v>
      </c>
    </row>
  </sheetData>
  <mergeCells count="3">
    <mergeCell ref="B1:G1"/>
    <mergeCell ref="B2:G2"/>
    <mergeCell ref="B3:G3"/>
  </mergeCells>
  <printOptions horizontalCentered="1"/>
  <pageMargins left="0.35433070866141703" right="0.35433070866141703" top="1" bottom="0.35433070866141703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2022-08-26T15:08:35Z</cp:lastPrinted>
  <dcterms:created xsi:type="dcterms:W3CDTF">2022-08-26T15:05:54Z</dcterms:created>
  <dcterms:modified xsi:type="dcterms:W3CDTF">2022-08-26T15:08:39Z</dcterms:modified>
</cp:coreProperties>
</file>