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5. Mayo\0. Estados Financieros\Portal\"/>
    </mc:Choice>
  </mc:AlternateContent>
  <xr:revisionPtr revIDLastSave="0" documentId="13_ncr:1_{F2F20722-927B-4EC2-B622-EF486EEB9F14}" xr6:coauthVersionLast="47" xr6:coauthVersionMax="47" xr10:uidLastSave="{00000000-0000-0000-0000-000000000000}"/>
  <bookViews>
    <workbookView xWindow="-120" yWindow="-120" windowWidth="29040" windowHeight="15840" xr2:uid="{35C669C6-FB20-4312-BF69-73CFFF2538E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 s="1"/>
  <c r="G20" i="1"/>
  <c r="K20" i="1" s="1"/>
  <c r="E20" i="1"/>
  <c r="J19" i="1"/>
  <c r="H19" i="1"/>
  <c r="G19" i="1"/>
  <c r="K19" i="1" s="1"/>
  <c r="E19" i="1"/>
  <c r="I19" i="1" s="1"/>
  <c r="J18" i="1"/>
  <c r="H18" i="1"/>
  <c r="I18" i="1" s="1"/>
  <c r="G18" i="1"/>
  <c r="K18" i="1" s="1"/>
  <c r="E18" i="1"/>
  <c r="J17" i="1"/>
  <c r="H17" i="1"/>
  <c r="G17" i="1"/>
  <c r="K17" i="1" s="1"/>
  <c r="E17" i="1"/>
  <c r="I17" i="1" s="1"/>
  <c r="J16" i="1"/>
  <c r="H16" i="1"/>
  <c r="I16" i="1" s="1"/>
  <c r="G16" i="1"/>
  <c r="K16" i="1" s="1"/>
  <c r="E16" i="1"/>
  <c r="J15" i="1"/>
  <c r="H15" i="1"/>
  <c r="G15" i="1"/>
  <c r="G21" i="1" s="1"/>
  <c r="E15" i="1"/>
  <c r="I15" i="1" s="1"/>
  <c r="J11" i="1"/>
  <c r="H11" i="1"/>
  <c r="G11" i="1"/>
  <c r="K11" i="1" s="1"/>
  <c r="E11" i="1"/>
  <c r="I11" i="1" s="1"/>
  <c r="J10" i="1"/>
  <c r="H10" i="1"/>
  <c r="I10" i="1" s="1"/>
  <c r="G10" i="1"/>
  <c r="K10" i="1" s="1"/>
  <c r="E10" i="1"/>
  <c r="J9" i="1"/>
  <c r="H9" i="1"/>
  <c r="G9" i="1"/>
  <c r="K9" i="1" s="1"/>
  <c r="E9" i="1"/>
  <c r="I9" i="1" s="1"/>
  <c r="J8" i="1"/>
  <c r="H8" i="1"/>
  <c r="I8" i="1" s="1"/>
  <c r="G8" i="1"/>
  <c r="G12" i="1" s="1"/>
  <c r="G23" i="1" s="1"/>
  <c r="E8" i="1"/>
  <c r="E12" i="1" s="1"/>
  <c r="E21" i="1" l="1"/>
  <c r="E23" i="1" s="1"/>
  <c r="K15" i="1"/>
  <c r="K8" i="1"/>
</calcChain>
</file>

<file path=xl/sharedStrings.xml><?xml version="1.0" encoding="utf-8"?>
<sst xmlns="http://schemas.openxmlformats.org/spreadsheetml/2006/main" count="34" uniqueCount="29">
  <si>
    <t>Estado de Rendimiento Financiero</t>
  </si>
  <si>
    <t>Del ejercicio terminado al 31 de Mayo de 2022 y 2021</t>
  </si>
  <si>
    <t>(Valores en RD$ pesos)</t>
  </si>
  <si>
    <t xml:space="preserve">Notas 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</si>
  <si>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</si>
  <si>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</si>
  <si>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</si>
  <si>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</si>
  <si>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</si>
  <si>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>(a)</t>
  </si>
  <si>
    <t xml:space="preserve">Ingresos por transacciones con contraprestación </t>
  </si>
  <si>
    <t>(b)</t>
  </si>
  <si>
    <t>Transferencias</t>
  </si>
  <si>
    <t>(c)</t>
  </si>
  <si>
    <t xml:space="preserve">Recargos, multas y otros ingresos  </t>
  </si>
  <si>
    <t>(d)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</si>
  <si>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</si>
  <si>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</si>
  <si>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</si>
  <si>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</si>
  <si>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</si>
  <si>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</si>
  <si>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</si>
  <si>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</si>
  <si>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>(e)</t>
  </si>
  <si>
    <t xml:space="preserve">Gastos financieros </t>
  </si>
  <si>
    <t>(f)</t>
  </si>
  <si>
    <t>Total gastos</t>
  </si>
  <si>
    <t>Resultados positivos (ahorro) / negativo (desahorro)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</si>
</sst>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C04051-04F0-4151-ACF9-79792016078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893884</xdr:colOff>
      <xdr:row>25</xdr:row>
      <xdr:rowOff>87924</xdr:rowOff>
    </xdr:from>
    <xdr:to>
      <xdr:col>6</xdr:col>
      <xdr:colOff>161192</xdr:colOff>
      <xdr:row>33</xdr:row>
      <xdr:rowOff>112836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8262CF-A233-480F-8DCC-3F93803459F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384" y="4132386"/>
          <a:ext cx="317988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5.%20Mayo/0.%20Estados%20Financieros/Estados%20Financieros%20Mayo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5"/>
      <sheetName val="Balanza 202205"/>
      <sheetName val="Balanza 202105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8">
          <cell r="O438">
            <v>1273586389.1500001</v>
          </cell>
          <cell r="Q438">
            <v>1229731238.3900001</v>
          </cell>
        </row>
        <row r="456">
          <cell r="O456">
            <v>191169923.28000003</v>
          </cell>
          <cell r="Q456">
            <v>176486298.88</v>
          </cell>
        </row>
        <row r="462">
          <cell r="O462">
            <v>1357706844.3399999</v>
          </cell>
          <cell r="Q462">
            <v>1346096182.9200001</v>
          </cell>
        </row>
        <row r="475">
          <cell r="O475">
            <v>75393413.460000008</v>
          </cell>
          <cell r="Q475">
            <v>96041679.310000002</v>
          </cell>
        </row>
        <row r="490">
          <cell r="O490">
            <v>1857918219</v>
          </cell>
          <cell r="Q490">
            <v>2213851766.2799997</v>
          </cell>
        </row>
        <row r="514">
          <cell r="O514">
            <v>109303326</v>
          </cell>
          <cell r="Q514">
            <v>75849907.50999999</v>
          </cell>
        </row>
        <row r="593">
          <cell r="O593">
            <v>75920863.010000005</v>
          </cell>
          <cell r="Q593">
            <v>82679186.349999994</v>
          </cell>
        </row>
        <row r="606">
          <cell r="O606">
            <v>58265494.420000002</v>
          </cell>
          <cell r="Q606">
            <v>58377289.960000001</v>
          </cell>
        </row>
        <row r="685">
          <cell r="O685">
            <v>401899920.99000001</v>
          </cell>
          <cell r="Q685">
            <v>401253957.69999987</v>
          </cell>
        </row>
        <row r="692">
          <cell r="O692">
            <v>5177508.18</v>
          </cell>
          <cell r="Q692">
            <v>6329417.5</v>
          </cell>
        </row>
      </sheetData>
      <sheetData sheetId="8"/>
      <sheetData sheetId="9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6000000</v>
          </cell>
          <cell r="K37">
            <v>1.1000000000000001</v>
          </cell>
        </row>
        <row r="38">
          <cell r="J38">
            <v>60000</v>
          </cell>
          <cell r="K38">
            <v>1.1000000000000001</v>
          </cell>
        </row>
        <row r="39">
          <cell r="J39">
            <v>953366150.94000006</v>
          </cell>
          <cell r="K39">
            <v>1.1000000000000001</v>
          </cell>
        </row>
        <row r="40">
          <cell r="J40">
            <v>23137029.740000002</v>
          </cell>
          <cell r="K40">
            <v>1.1000000000000001</v>
          </cell>
        </row>
        <row r="41">
          <cell r="J41">
            <v>20976441.969999999</v>
          </cell>
          <cell r="K41">
            <v>1.1000000000000001</v>
          </cell>
        </row>
        <row r="42">
          <cell r="J42">
            <v>41108781.920000002</v>
          </cell>
          <cell r="K42">
            <v>1.1000000000000001</v>
          </cell>
        </row>
        <row r="43">
          <cell r="J43">
            <v>1819236.4100000001</v>
          </cell>
          <cell r="K43">
            <v>1.1000000000000001</v>
          </cell>
        </row>
        <row r="44">
          <cell r="J44">
            <v>830805269.14999998</v>
          </cell>
          <cell r="K44">
            <v>1.1000000000000001</v>
          </cell>
        </row>
        <row r="45">
          <cell r="J45">
            <v>9475919.2300000004</v>
          </cell>
          <cell r="K45">
            <v>1.1000000000000001</v>
          </cell>
        </row>
        <row r="46">
          <cell r="J46">
            <v>80003429.280000001</v>
          </cell>
          <cell r="K46">
            <v>1.1000000000000001</v>
          </cell>
        </row>
        <row r="47">
          <cell r="J47">
            <v>1135146522.3</v>
          </cell>
          <cell r="K47">
            <v>1.1000000000000001</v>
          </cell>
        </row>
        <row r="48">
          <cell r="J48">
            <v>1014990.9600000001</v>
          </cell>
          <cell r="K48">
            <v>1.1000000000000001</v>
          </cell>
        </row>
        <row r="49">
          <cell r="J49">
            <v>58105897.68</v>
          </cell>
          <cell r="K49">
            <v>1.1000000000000001</v>
          </cell>
        </row>
        <row r="50">
          <cell r="J50">
            <v>14064327.5</v>
          </cell>
          <cell r="K50">
            <v>1.1000000000000001</v>
          </cell>
        </row>
        <row r="51">
          <cell r="J51">
            <v>764009489.68000007</v>
          </cell>
          <cell r="K51">
            <v>1.1000000000000001</v>
          </cell>
        </row>
        <row r="52">
          <cell r="J52">
            <v>218403.57</v>
          </cell>
          <cell r="K52">
            <v>1.1000000000000001</v>
          </cell>
        </row>
        <row r="53">
          <cell r="J53">
            <v>32758665.830000002</v>
          </cell>
          <cell r="K53">
            <v>1.7</v>
          </cell>
        </row>
        <row r="54">
          <cell r="J54">
            <v>1741994.48</v>
          </cell>
          <cell r="K54">
            <v>1.7</v>
          </cell>
        </row>
        <row r="55">
          <cell r="J55">
            <v>109183.7</v>
          </cell>
          <cell r="K55">
            <v>1.7</v>
          </cell>
        </row>
        <row r="56">
          <cell r="J56">
            <v>2966658.23</v>
          </cell>
          <cell r="K56">
            <v>1.5</v>
          </cell>
        </row>
        <row r="57">
          <cell r="J57">
            <v>0</v>
          </cell>
          <cell r="K57">
            <v>1.5</v>
          </cell>
        </row>
        <row r="58">
          <cell r="J58">
            <v>26464096</v>
          </cell>
          <cell r="K58">
            <v>1.2</v>
          </cell>
        </row>
        <row r="59">
          <cell r="J59">
            <v>0</v>
          </cell>
          <cell r="K59">
            <v>1.2</v>
          </cell>
        </row>
        <row r="60">
          <cell r="J60">
            <v>307000000</v>
          </cell>
          <cell r="K60">
            <v>1.5</v>
          </cell>
        </row>
        <row r="61">
          <cell r="J61">
            <v>-0.04</v>
          </cell>
          <cell r="K61">
            <v>1.7</v>
          </cell>
        </row>
        <row r="62">
          <cell r="J62">
            <v>956430.47</v>
          </cell>
          <cell r="K62">
            <v>1.2</v>
          </cell>
        </row>
        <row r="63">
          <cell r="J63">
            <v>0</v>
          </cell>
          <cell r="K63">
            <v>1.2</v>
          </cell>
        </row>
        <row r="64">
          <cell r="J64">
            <v>1813165.76</v>
          </cell>
          <cell r="K64">
            <v>1.2</v>
          </cell>
        </row>
        <row r="65">
          <cell r="J65">
            <v>0</v>
          </cell>
          <cell r="K65">
            <v>1.2</v>
          </cell>
        </row>
        <row r="66">
          <cell r="J66">
            <v>431025431.10000002</v>
          </cell>
          <cell r="K66">
            <v>1.9</v>
          </cell>
        </row>
        <row r="67">
          <cell r="J67">
            <v>0</v>
          </cell>
          <cell r="K67">
            <v>1.9</v>
          </cell>
        </row>
        <row r="68">
          <cell r="J68">
            <v>359828725.31</v>
          </cell>
          <cell r="K68">
            <v>1.9</v>
          </cell>
        </row>
        <row r="69">
          <cell r="J69">
            <v>603881633.01999998</v>
          </cell>
          <cell r="K69">
            <v>1.9</v>
          </cell>
        </row>
        <row r="70">
          <cell r="J70">
            <v>2136772.0299999998</v>
          </cell>
          <cell r="K70">
            <v>1.9</v>
          </cell>
        </row>
        <row r="71">
          <cell r="J71">
            <v>23466730.350000001</v>
          </cell>
          <cell r="K71">
            <v>1.9</v>
          </cell>
        </row>
        <row r="72">
          <cell r="J72">
            <v>146826667.66999999</v>
          </cell>
          <cell r="K72">
            <v>1.9</v>
          </cell>
        </row>
        <row r="73">
          <cell r="J73">
            <v>118207884.77</v>
          </cell>
          <cell r="K73">
            <v>1.9</v>
          </cell>
        </row>
        <row r="74">
          <cell r="J74">
            <v>117086396.56</v>
          </cell>
          <cell r="K74">
            <v>1.9</v>
          </cell>
        </row>
        <row r="75">
          <cell r="J75">
            <v>1149669043.6099999</v>
          </cell>
          <cell r="K75">
            <v>1.9</v>
          </cell>
        </row>
        <row r="76">
          <cell r="J76">
            <v>1752116</v>
          </cell>
          <cell r="K76">
            <v>1.1100000000000001</v>
          </cell>
        </row>
        <row r="77">
          <cell r="J77">
            <v>86240912.230000004</v>
          </cell>
          <cell r="K77">
            <v>1.9</v>
          </cell>
        </row>
        <row r="78">
          <cell r="J78">
            <v>125005449.61</v>
          </cell>
          <cell r="K78">
            <v>1.9</v>
          </cell>
        </row>
        <row r="79">
          <cell r="J79">
            <v>1940.45</v>
          </cell>
          <cell r="K79">
            <v>1.9</v>
          </cell>
        </row>
        <row r="80">
          <cell r="J80">
            <v>338265.88</v>
          </cell>
          <cell r="K80">
            <v>1.9</v>
          </cell>
        </row>
        <row r="81">
          <cell r="J81">
            <v>798154.23999999999</v>
          </cell>
          <cell r="K81">
            <v>1.9</v>
          </cell>
        </row>
        <row r="82">
          <cell r="J82">
            <v>429897.24</v>
          </cell>
          <cell r="K82">
            <v>1.9</v>
          </cell>
        </row>
        <row r="83">
          <cell r="J83">
            <v>15268395.060000001</v>
          </cell>
          <cell r="K83">
            <v>1.9</v>
          </cell>
        </row>
        <row r="84">
          <cell r="J84">
            <v>34222.19</v>
          </cell>
          <cell r="K84">
            <v>1.9</v>
          </cell>
        </row>
        <row r="85">
          <cell r="J85">
            <v>1160651.8999999999</v>
          </cell>
          <cell r="K85">
            <v>1.9</v>
          </cell>
        </row>
        <row r="86">
          <cell r="J86">
            <v>38134.519999999997</v>
          </cell>
          <cell r="K86">
            <v>1.9</v>
          </cell>
        </row>
        <row r="87">
          <cell r="J87">
            <v>395161.35000000003</v>
          </cell>
          <cell r="K87">
            <v>1.9</v>
          </cell>
        </row>
        <row r="88">
          <cell r="J88">
            <v>40774212.640000001</v>
          </cell>
          <cell r="K88">
            <v>1.9</v>
          </cell>
        </row>
        <row r="89">
          <cell r="J89">
            <v>-0.02</v>
          </cell>
          <cell r="K89">
            <v>1.9</v>
          </cell>
        </row>
        <row r="90">
          <cell r="J90">
            <v>262655177.39000002</v>
          </cell>
          <cell r="K90">
            <v>1.9</v>
          </cell>
        </row>
        <row r="91">
          <cell r="J91">
            <v>0.01</v>
          </cell>
          <cell r="K91">
            <v>1.9</v>
          </cell>
        </row>
        <row r="92">
          <cell r="J92">
            <v>-272145035.35000002</v>
          </cell>
          <cell r="K92">
            <v>1.9</v>
          </cell>
        </row>
        <row r="93">
          <cell r="J93">
            <v>0</v>
          </cell>
          <cell r="K93">
            <v>1.9</v>
          </cell>
        </row>
        <row r="94">
          <cell r="J94">
            <v>-217799754.43000001</v>
          </cell>
          <cell r="K94">
            <v>1.9</v>
          </cell>
        </row>
        <row r="95">
          <cell r="J95">
            <v>-566434258.29999995</v>
          </cell>
          <cell r="K95">
            <v>1.9</v>
          </cell>
        </row>
        <row r="96">
          <cell r="J96">
            <v>-1417190.12</v>
          </cell>
          <cell r="K96">
            <v>1.9</v>
          </cell>
        </row>
        <row r="97">
          <cell r="J97">
            <v>-12871214.109999999</v>
          </cell>
          <cell r="K97">
            <v>1.9</v>
          </cell>
        </row>
        <row r="98">
          <cell r="J98">
            <v>-64235490.780000001</v>
          </cell>
          <cell r="K98">
            <v>1.9</v>
          </cell>
        </row>
        <row r="99">
          <cell r="J99">
            <v>-242810081.75999999</v>
          </cell>
          <cell r="K99">
            <v>1.9</v>
          </cell>
        </row>
        <row r="100">
          <cell r="J100">
            <v>42448628.740000002</v>
          </cell>
          <cell r="K100">
            <v>1.1100000000000001</v>
          </cell>
        </row>
        <row r="101">
          <cell r="J101">
            <v>177430568.72999999</v>
          </cell>
          <cell r="K101">
            <v>1.1100000000000001</v>
          </cell>
        </row>
        <row r="102">
          <cell r="J102">
            <v>-8129335.2000000002</v>
          </cell>
          <cell r="K102">
            <v>2.4</v>
          </cell>
        </row>
        <row r="103">
          <cell r="J103">
            <v>-70575986.349999994</v>
          </cell>
          <cell r="K103">
            <v>2.1</v>
          </cell>
        </row>
        <row r="104">
          <cell r="J104">
            <v>-32290521.120000001</v>
          </cell>
          <cell r="K104">
            <v>2.6</v>
          </cell>
        </row>
        <row r="105">
          <cell r="J105">
            <v>-2210139.39</v>
          </cell>
          <cell r="K105">
            <v>2.6</v>
          </cell>
        </row>
        <row r="106">
          <cell r="J106">
            <v>-109183.7</v>
          </cell>
          <cell r="K106">
            <v>2.6</v>
          </cell>
        </row>
        <row r="107">
          <cell r="J107">
            <v>-43564391.25</v>
          </cell>
          <cell r="K107">
            <v>2.2000000000000002</v>
          </cell>
        </row>
        <row r="108">
          <cell r="J108">
            <v>0</v>
          </cell>
          <cell r="K108">
            <v>2.2000000000000002</v>
          </cell>
        </row>
        <row r="109">
          <cell r="J109">
            <v>-2463725.4300000002</v>
          </cell>
          <cell r="K109">
            <v>2.4</v>
          </cell>
        </row>
        <row r="110">
          <cell r="J110">
            <v>-5216.13</v>
          </cell>
          <cell r="K110">
            <v>2.4</v>
          </cell>
        </row>
        <row r="111">
          <cell r="J111">
            <v>-1199894.94</v>
          </cell>
          <cell r="K111">
            <v>2.4</v>
          </cell>
        </row>
        <row r="112">
          <cell r="J112">
            <v>-717886.33</v>
          </cell>
          <cell r="K112">
            <v>2.4</v>
          </cell>
        </row>
        <row r="113">
          <cell r="J113">
            <v>-5932888.96</v>
          </cell>
          <cell r="K113">
            <v>2.2000000000000002</v>
          </cell>
        </row>
        <row r="114">
          <cell r="J114">
            <v>0</v>
          </cell>
          <cell r="K114">
            <v>2.2000000000000002</v>
          </cell>
        </row>
        <row r="115">
          <cell r="J115">
            <v>0</v>
          </cell>
          <cell r="K115">
            <v>2.2000000000000002</v>
          </cell>
        </row>
        <row r="116">
          <cell r="J116">
            <v>0</v>
          </cell>
          <cell r="K116">
            <v>2.2000000000000002</v>
          </cell>
        </row>
        <row r="117">
          <cell r="J117">
            <v>-18714408.18</v>
          </cell>
          <cell r="K117">
            <v>2.2000000000000002</v>
          </cell>
        </row>
        <row r="118">
          <cell r="J118">
            <v>0</v>
          </cell>
          <cell r="K118">
            <v>2.2000000000000002</v>
          </cell>
        </row>
        <row r="119">
          <cell r="J119">
            <v>-150315020.53999999</v>
          </cell>
          <cell r="K119">
            <v>2.2999999999999998</v>
          </cell>
        </row>
        <row r="120">
          <cell r="J120">
            <v>-120720566.52</v>
          </cell>
          <cell r="K120">
            <v>2.2999999999999998</v>
          </cell>
        </row>
        <row r="121">
          <cell r="J121">
            <v>-218403.57</v>
          </cell>
          <cell r="K121">
            <v>2.6</v>
          </cell>
        </row>
        <row r="122">
          <cell r="J122">
            <v>-13943117.91</v>
          </cell>
          <cell r="K122">
            <v>2.6</v>
          </cell>
        </row>
        <row r="123">
          <cell r="J123">
            <v>-757430472.53999996</v>
          </cell>
          <cell r="K123">
            <v>2.6</v>
          </cell>
        </row>
        <row r="124">
          <cell r="J124">
            <v>-121209.58</v>
          </cell>
          <cell r="K124">
            <v>2.6</v>
          </cell>
        </row>
        <row r="125">
          <cell r="J125">
            <v>-6579017.1400000006</v>
          </cell>
          <cell r="K125">
            <v>2.6</v>
          </cell>
        </row>
        <row r="126">
          <cell r="J126">
            <v>-1005557.17</v>
          </cell>
          <cell r="K126">
            <v>2.6</v>
          </cell>
        </row>
        <row r="127">
          <cell r="J127">
            <v>-57565940.060000002</v>
          </cell>
          <cell r="K127">
            <v>2.6</v>
          </cell>
        </row>
        <row r="128">
          <cell r="J128">
            <v>-9433.7900000000009</v>
          </cell>
          <cell r="K128">
            <v>2.6</v>
          </cell>
        </row>
        <row r="129">
          <cell r="J129">
            <v>-539957.62</v>
          </cell>
          <cell r="K129">
            <v>2.6</v>
          </cell>
        </row>
        <row r="130">
          <cell r="J130">
            <v>-271382.53999999998</v>
          </cell>
          <cell r="K130">
            <v>2.6</v>
          </cell>
        </row>
        <row r="131">
          <cell r="J131">
            <v>-304089396.48000002</v>
          </cell>
          <cell r="K131">
            <v>2.5</v>
          </cell>
        </row>
        <row r="132">
          <cell r="J132">
            <v>-2587921627.2199998</v>
          </cell>
          <cell r="K132">
            <v>3.1</v>
          </cell>
        </row>
        <row r="133">
          <cell r="J133">
            <v>-2067269314.2</v>
          </cell>
          <cell r="K133">
            <v>3.2</v>
          </cell>
        </row>
        <row r="134">
          <cell r="J134">
            <v>0</v>
          </cell>
          <cell r="K134">
            <v>3.2</v>
          </cell>
        </row>
        <row r="135">
          <cell r="J135">
            <v>0</v>
          </cell>
          <cell r="K135">
            <v>3.2</v>
          </cell>
        </row>
        <row r="136">
          <cell r="J136">
            <v>0</v>
          </cell>
          <cell r="K136">
            <v>3.2</v>
          </cell>
        </row>
        <row r="137">
          <cell r="J137">
            <v>0</v>
          </cell>
          <cell r="K137">
            <v>3.2</v>
          </cell>
        </row>
        <row r="138">
          <cell r="J138">
            <v>0</v>
          </cell>
          <cell r="K138">
            <v>3.2</v>
          </cell>
        </row>
        <row r="139">
          <cell r="J139">
            <v>0</v>
          </cell>
          <cell r="K139" t="str">
            <v>*</v>
          </cell>
        </row>
        <row r="140">
          <cell r="J140">
            <v>0</v>
          </cell>
          <cell r="K140" t="str">
            <v>*</v>
          </cell>
        </row>
        <row r="141">
          <cell r="J141">
            <v>0</v>
          </cell>
          <cell r="K141" t="str">
            <v>*</v>
          </cell>
        </row>
        <row r="142">
          <cell r="J142">
            <v>0</v>
          </cell>
          <cell r="K142" t="str">
            <v>*</v>
          </cell>
        </row>
        <row r="143">
          <cell r="J143">
            <v>0</v>
          </cell>
          <cell r="K143" t="str">
            <v>*</v>
          </cell>
        </row>
        <row r="144">
          <cell r="J144">
            <v>0</v>
          </cell>
          <cell r="K144" t="str">
            <v>*</v>
          </cell>
        </row>
        <row r="145">
          <cell r="J145">
            <v>0</v>
          </cell>
          <cell r="K145">
            <v>4.2</v>
          </cell>
        </row>
        <row r="146">
          <cell r="J146">
            <v>0</v>
          </cell>
          <cell r="K146">
            <v>4.2</v>
          </cell>
        </row>
        <row r="147">
          <cell r="J147">
            <v>-13457856.76</v>
          </cell>
          <cell r="K147">
            <v>4.4000000000000004</v>
          </cell>
        </row>
        <row r="148">
          <cell r="J148">
            <v>-2106.4899999999998</v>
          </cell>
          <cell r="K148">
            <v>4.4000000000000004</v>
          </cell>
        </row>
        <row r="149">
          <cell r="J149">
            <v>-1147713872.71</v>
          </cell>
          <cell r="K149">
            <v>4.0999999999999996</v>
          </cell>
        </row>
        <row r="150">
          <cell r="J150">
            <v>0</v>
          </cell>
          <cell r="K150">
            <v>4.0999999999999996</v>
          </cell>
        </row>
        <row r="151">
          <cell r="J151">
            <v>-125872516.44</v>
          </cell>
          <cell r="K151">
            <v>4.0999999999999996</v>
          </cell>
        </row>
        <row r="152">
          <cell r="J152">
            <v>-23970900</v>
          </cell>
          <cell r="K152">
            <v>4.2</v>
          </cell>
        </row>
        <row r="153">
          <cell r="J153">
            <v>-7353503</v>
          </cell>
          <cell r="K153">
            <v>4.2</v>
          </cell>
        </row>
        <row r="154">
          <cell r="J154">
            <v>-78299251.129999995</v>
          </cell>
          <cell r="K154">
            <v>4.2</v>
          </cell>
        </row>
        <row r="155">
          <cell r="J155">
            <v>-51946076.480000004</v>
          </cell>
          <cell r="K155">
            <v>4.2</v>
          </cell>
        </row>
        <row r="156">
          <cell r="J156">
            <v>-9091380</v>
          </cell>
          <cell r="K156">
            <v>4.2</v>
          </cell>
        </row>
        <row r="157">
          <cell r="J157">
            <v>-13692094.77</v>
          </cell>
          <cell r="K157">
            <v>4.2</v>
          </cell>
        </row>
        <row r="158">
          <cell r="J158">
            <v>-29426995.120000001</v>
          </cell>
          <cell r="K158">
            <v>4.4000000000000004</v>
          </cell>
        </row>
        <row r="159">
          <cell r="J159">
            <v>0</v>
          </cell>
          <cell r="K159">
            <v>4.2</v>
          </cell>
        </row>
        <row r="160">
          <cell r="J160">
            <v>-3953943.1</v>
          </cell>
          <cell r="K160">
            <v>4.2</v>
          </cell>
        </row>
        <row r="161">
          <cell r="J161">
            <v>-1890000</v>
          </cell>
          <cell r="K161">
            <v>4.2</v>
          </cell>
        </row>
        <row r="162">
          <cell r="J162">
            <v>-150000</v>
          </cell>
          <cell r="K162">
            <v>4.2</v>
          </cell>
        </row>
        <row r="163">
          <cell r="J163">
            <v>-210000</v>
          </cell>
          <cell r="K163">
            <v>4.2</v>
          </cell>
        </row>
        <row r="164">
          <cell r="J164">
            <v>0</v>
          </cell>
          <cell r="K164">
            <v>4.2</v>
          </cell>
        </row>
        <row r="165">
          <cell r="J165">
            <v>-612774.80000000005</v>
          </cell>
          <cell r="K165">
            <v>4.2</v>
          </cell>
        </row>
        <row r="166">
          <cell r="J166">
            <v>-2232748.9500000002</v>
          </cell>
          <cell r="K166">
            <v>4.4000000000000004</v>
          </cell>
        </row>
        <row r="167">
          <cell r="J167">
            <v>-17079664.5</v>
          </cell>
          <cell r="K167">
            <v>4.4000000000000004</v>
          </cell>
        </row>
        <row r="168">
          <cell r="J168">
            <v>0</v>
          </cell>
          <cell r="K168">
            <v>4.4000000000000004</v>
          </cell>
        </row>
        <row r="169">
          <cell r="J169">
            <v>-13194041.640000001</v>
          </cell>
          <cell r="K169">
            <v>4.4000000000000004</v>
          </cell>
        </row>
        <row r="170">
          <cell r="J170">
            <v>-1357706844.3399999</v>
          </cell>
          <cell r="K170">
            <v>4.3</v>
          </cell>
        </row>
        <row r="171">
          <cell r="J171">
            <v>0</v>
          </cell>
          <cell r="K171">
            <v>4.3</v>
          </cell>
        </row>
        <row r="172">
          <cell r="J172">
            <v>0</v>
          </cell>
          <cell r="K172">
            <v>5.0999999999999996</v>
          </cell>
        </row>
        <row r="173">
          <cell r="J173">
            <v>948938412.40999997</v>
          </cell>
          <cell r="K173">
            <v>5.0999999999999996</v>
          </cell>
        </row>
        <row r="174">
          <cell r="J174">
            <v>12193.550000000001</v>
          </cell>
          <cell r="K174">
            <v>5.0999999999999996</v>
          </cell>
        </row>
        <row r="175">
          <cell r="J175">
            <v>55858340</v>
          </cell>
          <cell r="K175">
            <v>5.0999999999999996</v>
          </cell>
        </row>
        <row r="176">
          <cell r="J176">
            <v>2020000</v>
          </cell>
          <cell r="K176">
            <v>5.0999999999999996</v>
          </cell>
        </row>
        <row r="177">
          <cell r="J177">
            <v>62577010.350000001</v>
          </cell>
          <cell r="K177">
            <v>5.0999999999999996</v>
          </cell>
        </row>
        <row r="178">
          <cell r="J178">
            <v>13426129.380000001</v>
          </cell>
          <cell r="K178">
            <v>5.0999999999999996</v>
          </cell>
        </row>
        <row r="179">
          <cell r="J179">
            <v>41567861</v>
          </cell>
          <cell r="K179">
            <v>5.0999999999999996</v>
          </cell>
        </row>
        <row r="180">
          <cell r="J180">
            <v>224323460.12</v>
          </cell>
          <cell r="K180">
            <v>5.0999999999999996</v>
          </cell>
        </row>
        <row r="181">
          <cell r="J181">
            <v>76911242.299999997</v>
          </cell>
          <cell r="K181">
            <v>5.0999999999999996</v>
          </cell>
        </row>
        <row r="182">
          <cell r="J182">
            <v>90411251.939999998</v>
          </cell>
          <cell r="K182">
            <v>5.0999999999999996</v>
          </cell>
        </row>
        <row r="183">
          <cell r="J183">
            <v>2572000</v>
          </cell>
          <cell r="K183">
            <v>5.0999999999999996</v>
          </cell>
        </row>
        <row r="184">
          <cell r="J184">
            <v>6043504.7400000002</v>
          </cell>
          <cell r="K184">
            <v>5.0999999999999996</v>
          </cell>
        </row>
        <row r="185">
          <cell r="J185">
            <v>612699.65</v>
          </cell>
          <cell r="K185">
            <v>5.0999999999999996</v>
          </cell>
        </row>
        <row r="186">
          <cell r="J186">
            <v>408052</v>
          </cell>
          <cell r="K186">
            <v>5.0999999999999996</v>
          </cell>
        </row>
        <row r="187">
          <cell r="J187">
            <v>0</v>
          </cell>
          <cell r="K187">
            <v>5.0999999999999996</v>
          </cell>
        </row>
        <row r="188">
          <cell r="J188">
            <v>140283193.65000001</v>
          </cell>
          <cell r="K188">
            <v>5.0999999999999996</v>
          </cell>
        </row>
        <row r="189">
          <cell r="J189">
            <v>15733806.370000001</v>
          </cell>
          <cell r="K189">
            <v>5.0999999999999996</v>
          </cell>
        </row>
        <row r="190">
          <cell r="J190">
            <v>79885127.709999993</v>
          </cell>
          <cell r="K190">
            <v>5.0999999999999996</v>
          </cell>
        </row>
        <row r="191">
          <cell r="J191">
            <v>0</v>
          </cell>
          <cell r="K191">
            <v>5.0999999999999996</v>
          </cell>
        </row>
        <row r="192">
          <cell r="J192">
            <v>81340131.810000002</v>
          </cell>
          <cell r="K192">
            <v>5.0999999999999996</v>
          </cell>
        </row>
        <row r="193">
          <cell r="J193">
            <v>11976508.48</v>
          </cell>
          <cell r="K193">
            <v>5.0999999999999996</v>
          </cell>
        </row>
        <row r="194">
          <cell r="J194">
            <v>1419787.94</v>
          </cell>
          <cell r="K194">
            <v>5.0999999999999996</v>
          </cell>
        </row>
        <row r="195">
          <cell r="J195">
            <v>0</v>
          </cell>
          <cell r="K195">
            <v>5.0999999999999996</v>
          </cell>
        </row>
        <row r="196">
          <cell r="J196">
            <v>1446301.3800000001</v>
          </cell>
          <cell r="K196">
            <v>5.0999999999999996</v>
          </cell>
        </row>
        <row r="197">
          <cell r="J197">
            <v>0</v>
          </cell>
          <cell r="K197">
            <v>5.0999999999999996</v>
          </cell>
        </row>
        <row r="198">
          <cell r="J198">
            <v>151204.22</v>
          </cell>
          <cell r="K198">
            <v>5.0999999999999996</v>
          </cell>
        </row>
        <row r="199">
          <cell r="J199">
            <v>0</v>
          </cell>
          <cell r="K199">
            <v>5.0999999999999996</v>
          </cell>
        </row>
        <row r="200">
          <cell r="J200">
            <v>10958.99</v>
          </cell>
          <cell r="K200">
            <v>5.5</v>
          </cell>
        </row>
        <row r="201">
          <cell r="J201">
            <v>0</v>
          </cell>
          <cell r="K201">
            <v>5.5</v>
          </cell>
        </row>
        <row r="202">
          <cell r="J202">
            <v>11355400.689999999</v>
          </cell>
          <cell r="K202">
            <v>5.5</v>
          </cell>
        </row>
        <row r="203">
          <cell r="J203">
            <v>11544.59</v>
          </cell>
          <cell r="K203">
            <v>5.5</v>
          </cell>
        </row>
        <row r="204">
          <cell r="J204">
            <v>29762352.07</v>
          </cell>
          <cell r="K204">
            <v>5.5</v>
          </cell>
        </row>
        <row r="205">
          <cell r="J205">
            <v>0</v>
          </cell>
          <cell r="K205">
            <v>5.5</v>
          </cell>
        </row>
        <row r="206">
          <cell r="J206">
            <v>187468.4</v>
          </cell>
          <cell r="K206">
            <v>5.5</v>
          </cell>
        </row>
        <row r="207">
          <cell r="J207">
            <v>35051146.109999999</v>
          </cell>
          <cell r="K207">
            <v>5.5</v>
          </cell>
        </row>
        <row r="208">
          <cell r="J208">
            <v>1336051.22</v>
          </cell>
          <cell r="K208">
            <v>5.5</v>
          </cell>
        </row>
        <row r="209">
          <cell r="J209">
            <v>246509</v>
          </cell>
          <cell r="K209">
            <v>5.5</v>
          </cell>
        </row>
        <row r="210">
          <cell r="J210">
            <v>0</v>
          </cell>
          <cell r="K210">
            <v>5.5</v>
          </cell>
        </row>
        <row r="211">
          <cell r="J211">
            <v>9785157.6099999994</v>
          </cell>
          <cell r="K211">
            <v>5.5</v>
          </cell>
        </row>
        <row r="212">
          <cell r="J212">
            <v>0</v>
          </cell>
          <cell r="K212">
            <v>5.5</v>
          </cell>
        </row>
        <row r="213">
          <cell r="J213">
            <v>2173558.14</v>
          </cell>
          <cell r="K213">
            <v>5.5</v>
          </cell>
        </row>
        <row r="214">
          <cell r="J214">
            <v>0</v>
          </cell>
          <cell r="K214">
            <v>5.5</v>
          </cell>
        </row>
        <row r="215">
          <cell r="J215">
            <v>68698884.620000005</v>
          </cell>
          <cell r="K215">
            <v>5.5</v>
          </cell>
        </row>
        <row r="216">
          <cell r="J216">
            <v>0</v>
          </cell>
          <cell r="K216">
            <v>5.5</v>
          </cell>
        </row>
        <row r="217">
          <cell r="J217">
            <v>3796238</v>
          </cell>
          <cell r="K217">
            <v>5.5</v>
          </cell>
        </row>
        <row r="218">
          <cell r="J218">
            <v>0</v>
          </cell>
          <cell r="K218">
            <v>5.5</v>
          </cell>
        </row>
        <row r="219">
          <cell r="J219">
            <v>13212961.98</v>
          </cell>
          <cell r="K219">
            <v>5.5</v>
          </cell>
        </row>
        <row r="220">
          <cell r="J220">
            <v>2089441.02</v>
          </cell>
          <cell r="K220">
            <v>5.5</v>
          </cell>
        </row>
        <row r="221">
          <cell r="J221">
            <v>0</v>
          </cell>
          <cell r="K221">
            <v>5.5</v>
          </cell>
        </row>
        <row r="222">
          <cell r="J222">
            <v>1291859.57</v>
          </cell>
          <cell r="K222">
            <v>5.5</v>
          </cell>
        </row>
        <row r="223">
          <cell r="J223">
            <v>803182.27</v>
          </cell>
          <cell r="K223">
            <v>5.5</v>
          </cell>
        </row>
        <row r="224">
          <cell r="J224">
            <v>0</v>
          </cell>
          <cell r="K224">
            <v>5.5</v>
          </cell>
        </row>
        <row r="225">
          <cell r="J225">
            <v>9093121.3300000001</v>
          </cell>
          <cell r="K225">
            <v>5.5</v>
          </cell>
        </row>
        <row r="226">
          <cell r="J226">
            <v>0</v>
          </cell>
          <cell r="K226">
            <v>5.5</v>
          </cell>
        </row>
        <row r="227">
          <cell r="J227">
            <v>4071240.25</v>
          </cell>
          <cell r="K227">
            <v>5.5</v>
          </cell>
        </row>
        <row r="228">
          <cell r="J228">
            <v>7080</v>
          </cell>
          <cell r="K228">
            <v>5.5</v>
          </cell>
        </row>
        <row r="229">
          <cell r="J229">
            <v>9419678.8800000008</v>
          </cell>
          <cell r="K229">
            <v>5.5</v>
          </cell>
        </row>
        <row r="230">
          <cell r="J230">
            <v>4073455.33</v>
          </cell>
          <cell r="K230">
            <v>5.5</v>
          </cell>
        </row>
        <row r="231">
          <cell r="J231">
            <v>3491565.49</v>
          </cell>
          <cell r="K231">
            <v>5.5</v>
          </cell>
        </row>
        <row r="232">
          <cell r="J232">
            <v>0</v>
          </cell>
          <cell r="K232">
            <v>5.5</v>
          </cell>
        </row>
        <row r="233">
          <cell r="J233">
            <v>2000</v>
          </cell>
          <cell r="K233">
            <v>5.5</v>
          </cell>
        </row>
        <row r="234">
          <cell r="J234">
            <v>166520.32000000001</v>
          </cell>
          <cell r="K234">
            <v>5.5</v>
          </cell>
        </row>
        <row r="235">
          <cell r="J235">
            <v>0</v>
          </cell>
          <cell r="K235">
            <v>5.5</v>
          </cell>
        </row>
        <row r="236">
          <cell r="J236">
            <v>390848.29</v>
          </cell>
          <cell r="K236">
            <v>5.5</v>
          </cell>
        </row>
        <row r="237">
          <cell r="J237">
            <v>45439335.68</v>
          </cell>
          <cell r="K237">
            <v>5.5</v>
          </cell>
        </row>
        <row r="238">
          <cell r="J238">
            <v>0</v>
          </cell>
          <cell r="K238">
            <v>5.5</v>
          </cell>
        </row>
        <row r="239">
          <cell r="J239">
            <v>5657554.54</v>
          </cell>
          <cell r="K239">
            <v>5.5</v>
          </cell>
        </row>
        <row r="240">
          <cell r="J240">
            <v>345411.66000000003</v>
          </cell>
          <cell r="K240">
            <v>5.5</v>
          </cell>
        </row>
        <row r="241">
          <cell r="J241">
            <v>327.2</v>
          </cell>
          <cell r="K241">
            <v>5.5</v>
          </cell>
        </row>
        <row r="242">
          <cell r="J242">
            <v>2687950.14</v>
          </cell>
          <cell r="K242">
            <v>5.5</v>
          </cell>
        </row>
        <row r="243">
          <cell r="J243">
            <v>0</v>
          </cell>
          <cell r="K243">
            <v>5.5</v>
          </cell>
        </row>
        <row r="244">
          <cell r="J244">
            <v>401124</v>
          </cell>
          <cell r="K244">
            <v>5.5</v>
          </cell>
        </row>
        <row r="245">
          <cell r="J245">
            <v>860866.47</v>
          </cell>
          <cell r="K245">
            <v>5.5</v>
          </cell>
        </row>
        <row r="246">
          <cell r="J246">
            <v>5771025.5899999999</v>
          </cell>
          <cell r="K246">
            <v>5.5</v>
          </cell>
        </row>
        <row r="247">
          <cell r="J247">
            <v>190013.04</v>
          </cell>
          <cell r="K247">
            <v>5.5</v>
          </cell>
        </row>
        <row r="248">
          <cell r="J248">
            <v>3052264.97</v>
          </cell>
          <cell r="K248">
            <v>5.5</v>
          </cell>
        </row>
        <row r="249">
          <cell r="J249">
            <v>194300</v>
          </cell>
          <cell r="K249">
            <v>5.5</v>
          </cell>
        </row>
        <row r="250">
          <cell r="J250">
            <v>0</v>
          </cell>
          <cell r="K250">
            <v>5.5</v>
          </cell>
        </row>
        <row r="251">
          <cell r="J251">
            <v>349755.8</v>
          </cell>
          <cell r="K251">
            <v>5.5</v>
          </cell>
        </row>
        <row r="252">
          <cell r="J252">
            <v>5718.85</v>
          </cell>
          <cell r="K252">
            <v>5.5</v>
          </cell>
        </row>
        <row r="253">
          <cell r="J253">
            <v>1684457.8</v>
          </cell>
          <cell r="K253">
            <v>5.5</v>
          </cell>
        </row>
        <row r="254">
          <cell r="J254">
            <v>0</v>
          </cell>
          <cell r="K254">
            <v>5.5</v>
          </cell>
        </row>
        <row r="255">
          <cell r="J255">
            <v>0</v>
          </cell>
          <cell r="K255">
            <v>5.5</v>
          </cell>
        </row>
        <row r="256">
          <cell r="J256">
            <v>0</v>
          </cell>
          <cell r="K256">
            <v>5.5</v>
          </cell>
        </row>
        <row r="257">
          <cell r="J257">
            <v>35622296</v>
          </cell>
          <cell r="K257">
            <v>5.5</v>
          </cell>
        </row>
        <row r="258">
          <cell r="J258">
            <v>3464534.98</v>
          </cell>
          <cell r="K258">
            <v>5.5</v>
          </cell>
        </row>
        <row r="259">
          <cell r="J259">
            <v>10378615.050000001</v>
          </cell>
          <cell r="K259">
            <v>5.5</v>
          </cell>
        </row>
        <row r="260">
          <cell r="J260">
            <v>0</v>
          </cell>
          <cell r="K260">
            <v>5.5</v>
          </cell>
        </row>
        <row r="261">
          <cell r="J261">
            <v>12946530.43</v>
          </cell>
          <cell r="K261">
            <v>5.5</v>
          </cell>
        </row>
        <row r="262">
          <cell r="J262">
            <v>1263.2</v>
          </cell>
          <cell r="K262">
            <v>5.5</v>
          </cell>
        </row>
        <row r="263">
          <cell r="J263">
            <v>16740617.5</v>
          </cell>
          <cell r="K263">
            <v>5.5</v>
          </cell>
        </row>
        <row r="264">
          <cell r="J264">
            <v>25358294.719999999</v>
          </cell>
          <cell r="K264">
            <v>5.5</v>
          </cell>
        </row>
        <row r="265">
          <cell r="J265">
            <v>3667440</v>
          </cell>
          <cell r="K265">
            <v>5.5</v>
          </cell>
        </row>
        <row r="266">
          <cell r="J266">
            <v>1151909.8899999999</v>
          </cell>
          <cell r="K266">
            <v>5.5</v>
          </cell>
        </row>
        <row r="267">
          <cell r="J267">
            <v>402187.5</v>
          </cell>
          <cell r="K267">
            <v>5.5</v>
          </cell>
        </row>
        <row r="268">
          <cell r="J268">
            <v>0</v>
          </cell>
          <cell r="K268">
            <v>5.3</v>
          </cell>
        </row>
        <row r="269">
          <cell r="J269">
            <v>2560126.37</v>
          </cell>
          <cell r="K269">
            <v>5.3</v>
          </cell>
        </row>
        <row r="270">
          <cell r="J270">
            <v>290370</v>
          </cell>
          <cell r="K270">
            <v>5.3</v>
          </cell>
        </row>
        <row r="271">
          <cell r="J271">
            <v>44974.66</v>
          </cell>
          <cell r="K271">
            <v>5.3</v>
          </cell>
        </row>
        <row r="272">
          <cell r="J272">
            <v>43762.5</v>
          </cell>
          <cell r="K272">
            <v>5.3</v>
          </cell>
        </row>
        <row r="273">
          <cell r="J273">
            <v>0</v>
          </cell>
          <cell r="K273">
            <v>5.3</v>
          </cell>
        </row>
        <row r="274">
          <cell r="J274">
            <v>1666359.9000000001</v>
          </cell>
          <cell r="K274">
            <v>5.3</v>
          </cell>
        </row>
        <row r="275">
          <cell r="J275">
            <v>291534.76</v>
          </cell>
          <cell r="K275">
            <v>5.3</v>
          </cell>
        </row>
        <row r="276">
          <cell r="J276">
            <v>1534</v>
          </cell>
          <cell r="K276">
            <v>5.3</v>
          </cell>
        </row>
        <row r="277">
          <cell r="J277">
            <v>1137346.6000000001</v>
          </cell>
          <cell r="K277">
            <v>5.3</v>
          </cell>
        </row>
        <row r="278">
          <cell r="J278">
            <v>2798020.98</v>
          </cell>
          <cell r="K278">
            <v>5.3</v>
          </cell>
        </row>
        <row r="279">
          <cell r="J279">
            <v>0</v>
          </cell>
          <cell r="K279">
            <v>5.3</v>
          </cell>
        </row>
        <row r="280">
          <cell r="J280">
            <v>452950</v>
          </cell>
          <cell r="K280">
            <v>5.3</v>
          </cell>
        </row>
        <row r="281">
          <cell r="J281">
            <v>26325</v>
          </cell>
          <cell r="K281">
            <v>5.3</v>
          </cell>
        </row>
        <row r="282">
          <cell r="J282">
            <v>6177</v>
          </cell>
          <cell r="K282">
            <v>5.3</v>
          </cell>
        </row>
        <row r="283">
          <cell r="J283">
            <v>271000</v>
          </cell>
          <cell r="K283">
            <v>5.3</v>
          </cell>
        </row>
        <row r="284">
          <cell r="J284">
            <v>0</v>
          </cell>
          <cell r="K284">
            <v>5.3</v>
          </cell>
        </row>
        <row r="285">
          <cell r="J285">
            <v>209454.23</v>
          </cell>
          <cell r="K285">
            <v>5.3</v>
          </cell>
        </row>
        <row r="286">
          <cell r="J286">
            <v>0</v>
          </cell>
          <cell r="K286">
            <v>5.3</v>
          </cell>
        </row>
        <row r="287">
          <cell r="J287">
            <v>24704128</v>
          </cell>
          <cell r="K287">
            <v>5.3</v>
          </cell>
        </row>
        <row r="288">
          <cell r="J288">
            <v>4422665.67</v>
          </cell>
          <cell r="K288">
            <v>5.3</v>
          </cell>
        </row>
        <row r="289">
          <cell r="J289">
            <v>54507.46</v>
          </cell>
          <cell r="K289">
            <v>5.3</v>
          </cell>
        </row>
        <row r="290">
          <cell r="J290">
            <v>1258</v>
          </cell>
          <cell r="K290">
            <v>5.3</v>
          </cell>
        </row>
        <row r="291">
          <cell r="J291">
            <v>78222.64</v>
          </cell>
          <cell r="K291">
            <v>5.3</v>
          </cell>
        </row>
        <row r="292">
          <cell r="J292">
            <v>403793.53</v>
          </cell>
          <cell r="K292">
            <v>5.3</v>
          </cell>
        </row>
        <row r="293">
          <cell r="J293">
            <v>107553.60000000001</v>
          </cell>
          <cell r="K293">
            <v>5.3</v>
          </cell>
        </row>
        <row r="294">
          <cell r="J294">
            <v>697492.75</v>
          </cell>
          <cell r="K294">
            <v>5.5</v>
          </cell>
        </row>
        <row r="295">
          <cell r="J295">
            <v>1520576.22</v>
          </cell>
          <cell r="K295">
            <v>5.3</v>
          </cell>
        </row>
        <row r="296">
          <cell r="J296">
            <v>185575.18</v>
          </cell>
          <cell r="K296">
            <v>5.3</v>
          </cell>
        </row>
        <row r="297">
          <cell r="J297">
            <v>203535.84</v>
          </cell>
          <cell r="K297">
            <v>5.3</v>
          </cell>
        </row>
        <row r="298">
          <cell r="J298">
            <v>0</v>
          </cell>
          <cell r="K298">
            <v>5.3</v>
          </cell>
        </row>
        <row r="299">
          <cell r="J299">
            <v>1636340.3900000001</v>
          </cell>
          <cell r="K299">
            <v>5.3</v>
          </cell>
        </row>
        <row r="300">
          <cell r="J300">
            <v>1989.9</v>
          </cell>
          <cell r="K300">
            <v>5.3</v>
          </cell>
        </row>
        <row r="301">
          <cell r="J301">
            <v>0</v>
          </cell>
          <cell r="K301">
            <v>5.3</v>
          </cell>
        </row>
        <row r="302">
          <cell r="J302">
            <v>1956352.99</v>
          </cell>
          <cell r="K302">
            <v>5.3</v>
          </cell>
        </row>
        <row r="303">
          <cell r="J303">
            <v>10620</v>
          </cell>
          <cell r="K303">
            <v>5.3</v>
          </cell>
        </row>
        <row r="304">
          <cell r="J304">
            <v>36</v>
          </cell>
          <cell r="K304">
            <v>5.3</v>
          </cell>
        </row>
        <row r="305">
          <cell r="J305">
            <v>2373.4</v>
          </cell>
          <cell r="K305">
            <v>5.3</v>
          </cell>
        </row>
        <row r="306">
          <cell r="J306">
            <v>17418.759999999998</v>
          </cell>
          <cell r="K306">
            <v>5.3</v>
          </cell>
        </row>
        <row r="307">
          <cell r="J307">
            <v>24126.880000000001</v>
          </cell>
          <cell r="K307">
            <v>5.3</v>
          </cell>
        </row>
        <row r="308">
          <cell r="J308">
            <v>62215.07</v>
          </cell>
          <cell r="K308">
            <v>5.3</v>
          </cell>
        </row>
        <row r="309">
          <cell r="J309">
            <v>32450</v>
          </cell>
          <cell r="K309">
            <v>5.3</v>
          </cell>
        </row>
        <row r="310">
          <cell r="J310">
            <v>13890.2</v>
          </cell>
          <cell r="K310">
            <v>5.3</v>
          </cell>
        </row>
        <row r="311">
          <cell r="J311">
            <v>329409.90000000002</v>
          </cell>
          <cell r="K311">
            <v>5.3</v>
          </cell>
        </row>
        <row r="312">
          <cell r="J312">
            <v>-332255.28999999998</v>
          </cell>
          <cell r="K312">
            <v>5.3</v>
          </cell>
        </row>
        <row r="313">
          <cell r="J313">
            <v>85968.1</v>
          </cell>
          <cell r="K313">
            <v>5.3</v>
          </cell>
        </row>
        <row r="314">
          <cell r="J314">
            <v>115500.61</v>
          </cell>
          <cell r="K314">
            <v>5.3</v>
          </cell>
        </row>
        <row r="315">
          <cell r="J315">
            <v>13822.15</v>
          </cell>
          <cell r="K315">
            <v>5.3</v>
          </cell>
        </row>
        <row r="316">
          <cell r="J316">
            <v>64159.9</v>
          </cell>
          <cell r="K316">
            <v>5.3</v>
          </cell>
        </row>
        <row r="317">
          <cell r="J317">
            <v>1232.31</v>
          </cell>
          <cell r="K317">
            <v>5.3</v>
          </cell>
        </row>
        <row r="318">
          <cell r="J318">
            <v>0</v>
          </cell>
          <cell r="K318">
            <v>5.3</v>
          </cell>
        </row>
        <row r="319">
          <cell r="J319">
            <v>720891.4</v>
          </cell>
          <cell r="K319">
            <v>5.3</v>
          </cell>
        </row>
        <row r="320">
          <cell r="J320">
            <v>0</v>
          </cell>
          <cell r="K320">
            <v>5.3</v>
          </cell>
        </row>
        <row r="321">
          <cell r="J321">
            <v>3350753.88</v>
          </cell>
          <cell r="K321">
            <v>5.3</v>
          </cell>
        </row>
        <row r="322">
          <cell r="J322">
            <v>858368.36</v>
          </cell>
          <cell r="K322">
            <v>5.3</v>
          </cell>
        </row>
        <row r="323">
          <cell r="J323">
            <v>30090</v>
          </cell>
          <cell r="K323">
            <v>5.3</v>
          </cell>
        </row>
        <row r="324">
          <cell r="J324">
            <v>677630.8</v>
          </cell>
          <cell r="K324">
            <v>5.3</v>
          </cell>
        </row>
        <row r="325">
          <cell r="J325">
            <v>2351490.4</v>
          </cell>
          <cell r="K325">
            <v>5.3</v>
          </cell>
        </row>
        <row r="326">
          <cell r="J326">
            <v>1481429.98</v>
          </cell>
          <cell r="K326">
            <v>5.3</v>
          </cell>
        </row>
        <row r="327">
          <cell r="J327">
            <v>136290</v>
          </cell>
          <cell r="K327">
            <v>5.3</v>
          </cell>
        </row>
        <row r="328">
          <cell r="J328">
            <v>0</v>
          </cell>
          <cell r="K328">
            <v>5.3</v>
          </cell>
        </row>
        <row r="329">
          <cell r="J329">
            <v>20206379.449999999</v>
          </cell>
          <cell r="K329">
            <v>5.3</v>
          </cell>
        </row>
        <row r="330">
          <cell r="J330">
            <v>590135.32999999996</v>
          </cell>
          <cell r="K330">
            <v>5.3</v>
          </cell>
        </row>
        <row r="331">
          <cell r="J331">
            <v>13377896.120000001</v>
          </cell>
          <cell r="K331">
            <v>5.4</v>
          </cell>
        </row>
        <row r="332">
          <cell r="J332">
            <v>0</v>
          </cell>
          <cell r="K332">
            <v>5.4</v>
          </cell>
        </row>
        <row r="333">
          <cell r="J333">
            <v>6562692.25</v>
          </cell>
          <cell r="K333">
            <v>5.4</v>
          </cell>
        </row>
        <row r="334">
          <cell r="J334">
            <v>21616786.390000001</v>
          </cell>
          <cell r="K334">
            <v>5.4</v>
          </cell>
        </row>
        <row r="335">
          <cell r="J335">
            <v>10728771.15</v>
          </cell>
          <cell r="K335">
            <v>5.4</v>
          </cell>
        </row>
        <row r="336">
          <cell r="J336">
            <v>90002.45</v>
          </cell>
          <cell r="K336">
            <v>5.4</v>
          </cell>
        </row>
        <row r="337">
          <cell r="J337">
            <v>964275.51</v>
          </cell>
          <cell r="K337">
            <v>5.4</v>
          </cell>
        </row>
        <row r="338">
          <cell r="J338">
            <v>4925070.55</v>
          </cell>
          <cell r="K338">
            <v>5.4</v>
          </cell>
        </row>
        <row r="339">
          <cell r="J339">
            <v>9906428.5800000001</v>
          </cell>
          <cell r="K339">
            <v>5.5</v>
          </cell>
        </row>
        <row r="340">
          <cell r="J340">
            <v>4393980.4800000004</v>
          </cell>
          <cell r="K340">
            <v>5.5</v>
          </cell>
        </row>
        <row r="341">
          <cell r="J341">
            <v>4847566.75</v>
          </cell>
          <cell r="K341">
            <v>5.6</v>
          </cell>
        </row>
        <row r="342">
          <cell r="J342">
            <v>0</v>
          </cell>
          <cell r="K342">
            <v>5.6</v>
          </cell>
        </row>
        <row r="343">
          <cell r="J343">
            <v>329941.43</v>
          </cell>
          <cell r="K343">
            <v>5.6</v>
          </cell>
        </row>
        <row r="344">
          <cell r="J344">
            <v>5920854.25</v>
          </cell>
          <cell r="K344">
            <v>5.2</v>
          </cell>
        </row>
        <row r="345">
          <cell r="J345">
            <v>2000000</v>
          </cell>
          <cell r="K345">
            <v>5.2</v>
          </cell>
        </row>
        <row r="346">
          <cell r="J346">
            <v>17578805.489999998</v>
          </cell>
          <cell r="K346">
            <v>5.2</v>
          </cell>
        </row>
        <row r="347">
          <cell r="J347">
            <v>2122699.2000000002</v>
          </cell>
          <cell r="K347">
            <v>5.2</v>
          </cell>
        </row>
        <row r="348">
          <cell r="J348">
            <v>350000</v>
          </cell>
          <cell r="K348">
            <v>5.2</v>
          </cell>
        </row>
        <row r="349">
          <cell r="J349">
            <v>33103300</v>
          </cell>
          <cell r="K349">
            <v>5.2</v>
          </cell>
        </row>
        <row r="350">
          <cell r="J350">
            <v>6000000</v>
          </cell>
          <cell r="K350">
            <v>5.2</v>
          </cell>
        </row>
        <row r="351">
          <cell r="J351">
            <v>25567.06</v>
          </cell>
          <cell r="K351">
            <v>5.2</v>
          </cell>
        </row>
        <row r="352">
          <cell r="J352">
            <v>1122100</v>
          </cell>
          <cell r="K352">
            <v>5.2</v>
          </cell>
        </row>
        <row r="353">
          <cell r="J353">
            <v>9500000</v>
          </cell>
          <cell r="K353">
            <v>5.2</v>
          </cell>
        </row>
        <row r="354">
          <cell r="J354">
            <v>0</v>
          </cell>
          <cell r="K354">
            <v>5.2</v>
          </cell>
        </row>
        <row r="355">
          <cell r="J355">
            <v>31580000</v>
          </cell>
          <cell r="K355">
            <v>5.2</v>
          </cell>
        </row>
        <row r="356">
          <cell r="J356">
            <v>-6145542.7599999998</v>
          </cell>
          <cell r="K356" t="str">
            <v>*</v>
          </cell>
        </row>
        <row r="357">
          <cell r="J357">
            <v>-10084914.9</v>
          </cell>
          <cell r="K357" t="str">
            <v>*</v>
          </cell>
        </row>
        <row r="358">
          <cell r="J358">
            <v>6145542.7599999998</v>
          </cell>
          <cell r="K358" t="str">
            <v>*</v>
          </cell>
        </row>
        <row r="359">
          <cell r="J359">
            <v>10084914.9</v>
          </cell>
          <cell r="K359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10000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428373577.04000002</v>
          </cell>
          <cell r="K38">
            <v>1.1000000000000001</v>
          </cell>
        </row>
        <row r="39">
          <cell r="J39">
            <v>5733895.3700000001</v>
          </cell>
          <cell r="K39">
            <v>1.1000000000000001</v>
          </cell>
        </row>
        <row r="40">
          <cell r="J40">
            <v>8890974.4900000002</v>
          </cell>
          <cell r="K40">
            <v>1.1000000000000001</v>
          </cell>
        </row>
        <row r="41">
          <cell r="J41">
            <v>26531968.91</v>
          </cell>
          <cell r="K41">
            <v>1.1000000000000001</v>
          </cell>
        </row>
        <row r="42">
          <cell r="J42">
            <v>1907138.81</v>
          </cell>
          <cell r="K42">
            <v>1.1000000000000001</v>
          </cell>
        </row>
        <row r="43">
          <cell r="J43">
            <v>753357134.93000007</v>
          </cell>
          <cell r="K43">
            <v>1.1000000000000001</v>
          </cell>
        </row>
        <row r="44">
          <cell r="J44">
            <v>67148740.049999997</v>
          </cell>
          <cell r="K44">
            <v>1.1000000000000001</v>
          </cell>
        </row>
        <row r="45">
          <cell r="J45">
            <v>63107327.719999999</v>
          </cell>
          <cell r="K45">
            <v>1.1000000000000001</v>
          </cell>
        </row>
        <row r="46">
          <cell r="J46">
            <v>1094646724.71</v>
          </cell>
          <cell r="K46">
            <v>1.1000000000000001</v>
          </cell>
        </row>
        <row r="47">
          <cell r="J47">
            <v>366283.37</v>
          </cell>
          <cell r="K47">
            <v>1.1000000000000001</v>
          </cell>
        </row>
        <row r="48">
          <cell r="J48">
            <v>24901341.609999999</v>
          </cell>
          <cell r="K48">
            <v>1.1000000000000001</v>
          </cell>
        </row>
        <row r="49">
          <cell r="J49">
            <v>6932597.46</v>
          </cell>
          <cell r="K49">
            <v>1.1000000000000001</v>
          </cell>
        </row>
        <row r="50">
          <cell r="J50">
            <v>388510083.72000003</v>
          </cell>
          <cell r="K50">
            <v>1.1000000000000001</v>
          </cell>
        </row>
        <row r="51">
          <cell r="J51">
            <v>219073.34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1741994.48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118499590.88</v>
          </cell>
          <cell r="K55">
            <v>1.5</v>
          </cell>
        </row>
        <row r="56">
          <cell r="J56">
            <v>307000000</v>
          </cell>
          <cell r="K56">
            <v>1.5</v>
          </cell>
        </row>
        <row r="57">
          <cell r="J57">
            <v>-0.04</v>
          </cell>
          <cell r="K57">
            <v>1.7</v>
          </cell>
        </row>
        <row r="58">
          <cell r="J58">
            <v>956430.47</v>
          </cell>
          <cell r="K58">
            <v>1.2</v>
          </cell>
        </row>
        <row r="59">
          <cell r="J59">
            <v>406076334.42000002</v>
          </cell>
          <cell r="K59">
            <v>1.9</v>
          </cell>
        </row>
        <row r="60">
          <cell r="J60">
            <v>359828725.31</v>
          </cell>
          <cell r="K60">
            <v>1.9</v>
          </cell>
        </row>
        <row r="61">
          <cell r="J61">
            <v>585952609.70000005</v>
          </cell>
          <cell r="K61">
            <v>1.9</v>
          </cell>
        </row>
        <row r="62">
          <cell r="J62">
            <v>2136772.0299999998</v>
          </cell>
          <cell r="K62">
            <v>1.9</v>
          </cell>
        </row>
        <row r="63">
          <cell r="J63">
            <v>21012045.5</v>
          </cell>
          <cell r="K63">
            <v>1.9</v>
          </cell>
        </row>
        <row r="64">
          <cell r="J64">
            <v>146826667.66999999</v>
          </cell>
          <cell r="K64">
            <v>1.9</v>
          </cell>
        </row>
        <row r="65">
          <cell r="J65">
            <v>118207884.77</v>
          </cell>
          <cell r="K65">
            <v>1.9</v>
          </cell>
        </row>
        <row r="66">
          <cell r="J66">
            <v>117086396.56</v>
          </cell>
          <cell r="K66">
            <v>1.9</v>
          </cell>
        </row>
        <row r="67">
          <cell r="J67">
            <v>1149466261.79</v>
          </cell>
          <cell r="K67">
            <v>1.9</v>
          </cell>
        </row>
        <row r="68">
          <cell r="J68">
            <v>92848733</v>
          </cell>
          <cell r="K68">
            <v>1.9</v>
          </cell>
        </row>
        <row r="69">
          <cell r="J69">
            <v>125005449.61</v>
          </cell>
          <cell r="K69">
            <v>1.9</v>
          </cell>
        </row>
        <row r="70">
          <cell r="J70">
            <v>1940.45</v>
          </cell>
          <cell r="K70">
            <v>1.9</v>
          </cell>
        </row>
        <row r="71">
          <cell r="J71">
            <v>338265.88</v>
          </cell>
          <cell r="K71">
            <v>1.9</v>
          </cell>
        </row>
        <row r="72">
          <cell r="J72">
            <v>798154.23999999999</v>
          </cell>
          <cell r="K72">
            <v>1.9</v>
          </cell>
        </row>
        <row r="73">
          <cell r="J73">
            <v>429897.24</v>
          </cell>
          <cell r="K73">
            <v>1.9</v>
          </cell>
        </row>
        <row r="74">
          <cell r="J74">
            <v>15268395.060000001</v>
          </cell>
          <cell r="K74">
            <v>1.9</v>
          </cell>
        </row>
        <row r="75">
          <cell r="J75">
            <v>34222.19</v>
          </cell>
          <cell r="K75">
            <v>1.9</v>
          </cell>
        </row>
        <row r="76">
          <cell r="J76">
            <v>1160651.8999999999</v>
          </cell>
          <cell r="K76">
            <v>1.9</v>
          </cell>
        </row>
        <row r="77">
          <cell r="J77">
            <v>38134.519999999997</v>
          </cell>
          <cell r="K77">
            <v>1.9</v>
          </cell>
        </row>
        <row r="78">
          <cell r="J78">
            <v>395161.35000000003</v>
          </cell>
          <cell r="K78">
            <v>1.9</v>
          </cell>
        </row>
        <row r="79">
          <cell r="J79">
            <v>40714121.140000001</v>
          </cell>
          <cell r="K79">
            <v>1.9</v>
          </cell>
        </row>
        <row r="80">
          <cell r="J80">
            <v>-0.02</v>
          </cell>
          <cell r="K80">
            <v>1.9</v>
          </cell>
        </row>
        <row r="81">
          <cell r="J81">
            <v>251075395.25999999</v>
          </cell>
          <cell r="K81">
            <v>1.9</v>
          </cell>
        </row>
        <row r="82">
          <cell r="J82">
            <v>6765295.5099999998</v>
          </cell>
          <cell r="K82">
            <v>1.9</v>
          </cell>
        </row>
        <row r="83">
          <cell r="J83">
            <v>0.01</v>
          </cell>
          <cell r="K83">
            <v>1.9</v>
          </cell>
        </row>
        <row r="84">
          <cell r="J84">
            <v>-240210982.02000001</v>
          </cell>
          <cell r="K84">
            <v>1.9</v>
          </cell>
        </row>
        <row r="85">
          <cell r="J85">
            <v>-201052787.31999999</v>
          </cell>
          <cell r="K85">
            <v>1.9</v>
          </cell>
        </row>
        <row r="86">
          <cell r="J86">
            <v>-514336733.78000003</v>
          </cell>
          <cell r="K86">
            <v>1.9</v>
          </cell>
        </row>
        <row r="87">
          <cell r="J87">
            <v>-1200276.17</v>
          </cell>
          <cell r="K87">
            <v>1.9</v>
          </cell>
        </row>
        <row r="88">
          <cell r="J88">
            <v>-10608477.4</v>
          </cell>
          <cell r="K88">
            <v>1.9</v>
          </cell>
        </row>
        <row r="89">
          <cell r="J89">
            <v>-52415321.460000001</v>
          </cell>
          <cell r="K89">
            <v>1.9</v>
          </cell>
        </row>
        <row r="90">
          <cell r="J90">
            <v>-217063127.27000001</v>
          </cell>
          <cell r="K90">
            <v>1.9</v>
          </cell>
        </row>
        <row r="91">
          <cell r="J91">
            <v>42448628.740000002</v>
          </cell>
          <cell r="K91">
            <v>1.1100000000000001</v>
          </cell>
        </row>
        <row r="92">
          <cell r="J92">
            <v>36844901.299999997</v>
          </cell>
          <cell r="K92">
            <v>1.1100000000000001</v>
          </cell>
        </row>
        <row r="93">
          <cell r="J93">
            <v>-413779.38</v>
          </cell>
          <cell r="K93">
            <v>2.4</v>
          </cell>
        </row>
        <row r="94">
          <cell r="J94">
            <v>-35683993.770000003</v>
          </cell>
          <cell r="K94">
            <v>2.1</v>
          </cell>
        </row>
        <row r="95">
          <cell r="J95">
            <v>0</v>
          </cell>
          <cell r="K95">
            <v>2.1</v>
          </cell>
        </row>
        <row r="96">
          <cell r="J96">
            <v>-32290521.120000001</v>
          </cell>
          <cell r="K96">
            <v>2.6</v>
          </cell>
        </row>
        <row r="97">
          <cell r="J97">
            <v>-2210139.39</v>
          </cell>
          <cell r="K97">
            <v>2.6</v>
          </cell>
        </row>
        <row r="98">
          <cell r="J98">
            <v>-109183.7</v>
          </cell>
          <cell r="K98">
            <v>2.6</v>
          </cell>
        </row>
        <row r="99">
          <cell r="J99">
            <v>-1237831.93</v>
          </cell>
          <cell r="K99">
            <v>2.2000000000000002</v>
          </cell>
        </row>
        <row r="100">
          <cell r="J100">
            <v>0</v>
          </cell>
          <cell r="K100">
            <v>2.4</v>
          </cell>
        </row>
        <row r="101">
          <cell r="J101">
            <v>924.48</v>
          </cell>
          <cell r="K101">
            <v>2.4</v>
          </cell>
        </row>
        <row r="102">
          <cell r="J102">
            <v>-103396</v>
          </cell>
          <cell r="K102">
            <v>2.4</v>
          </cell>
        </row>
        <row r="103">
          <cell r="J103">
            <v>-5845591.9299999997</v>
          </cell>
          <cell r="K103">
            <v>2.2000000000000002</v>
          </cell>
        </row>
        <row r="104">
          <cell r="J104">
            <v>-708177.78</v>
          </cell>
          <cell r="K104">
            <v>2.2000000000000002</v>
          </cell>
        </row>
        <row r="105">
          <cell r="J105">
            <v>-10172773.09</v>
          </cell>
          <cell r="K105">
            <v>2.2000000000000002</v>
          </cell>
        </row>
        <row r="106">
          <cell r="J106">
            <v>-92519775.939999998</v>
          </cell>
          <cell r="K106">
            <v>2.2999999999999998</v>
          </cell>
        </row>
        <row r="107">
          <cell r="J107">
            <v>-80057083.260000005</v>
          </cell>
          <cell r="K107">
            <v>2.2999999999999998</v>
          </cell>
        </row>
        <row r="108">
          <cell r="J108">
            <v>-218403.57</v>
          </cell>
          <cell r="K108">
            <v>2.6</v>
          </cell>
        </row>
        <row r="109">
          <cell r="J109">
            <v>-6825319.6299999999</v>
          </cell>
          <cell r="K109">
            <v>2.6</v>
          </cell>
        </row>
        <row r="110">
          <cell r="J110">
            <v>-382492277.36000001</v>
          </cell>
          <cell r="K110">
            <v>2.6</v>
          </cell>
        </row>
        <row r="111">
          <cell r="J111">
            <v>-107277.59</v>
          </cell>
          <cell r="K111">
            <v>2.6</v>
          </cell>
        </row>
        <row r="112">
          <cell r="J112">
            <v>-6017806.5899999999</v>
          </cell>
          <cell r="K112">
            <v>2.6</v>
          </cell>
        </row>
        <row r="113">
          <cell r="J113">
            <v>-356945</v>
          </cell>
          <cell r="K113">
            <v>2.6</v>
          </cell>
        </row>
        <row r="114">
          <cell r="J114">
            <v>-24269885.469999999</v>
          </cell>
          <cell r="K114">
            <v>2.6</v>
          </cell>
        </row>
        <row r="115">
          <cell r="J115">
            <v>-9338.3700000000008</v>
          </cell>
          <cell r="K115">
            <v>2.6</v>
          </cell>
        </row>
        <row r="116">
          <cell r="J116">
            <v>-631456.14</v>
          </cell>
          <cell r="K116">
            <v>2.6</v>
          </cell>
        </row>
        <row r="117">
          <cell r="J117">
            <v>-271382.53999999998</v>
          </cell>
          <cell r="K117">
            <v>2.6</v>
          </cell>
        </row>
        <row r="118">
          <cell r="J118">
            <v>-361326296.24000001</v>
          </cell>
          <cell r="K118">
            <v>2.5</v>
          </cell>
        </row>
        <row r="119">
          <cell r="J119">
            <v>-1768191656.8</v>
          </cell>
          <cell r="K119">
            <v>3.1</v>
          </cell>
        </row>
        <row r="120">
          <cell r="J120">
            <v>-916929377.45000005</v>
          </cell>
          <cell r="K120">
            <v>3.1</v>
          </cell>
        </row>
        <row r="121">
          <cell r="J121">
            <v>-415636.44</v>
          </cell>
          <cell r="K121">
            <v>3.1</v>
          </cell>
        </row>
        <row r="122">
          <cell r="J122">
            <v>97615043.469999999</v>
          </cell>
          <cell r="K122">
            <v>3.1</v>
          </cell>
        </row>
        <row r="123">
          <cell r="J123">
            <v>-665831301.13</v>
          </cell>
          <cell r="K123">
            <v>3.2</v>
          </cell>
        </row>
        <row r="124">
          <cell r="J124">
            <v>3314609</v>
          </cell>
          <cell r="K124">
            <v>3.2</v>
          </cell>
        </row>
        <row r="125">
          <cell r="J125">
            <v>80756.75</v>
          </cell>
          <cell r="K125">
            <v>3.2</v>
          </cell>
        </row>
        <row r="126">
          <cell r="J126">
            <v>972477827.63</v>
          </cell>
          <cell r="K126">
            <v>3.2</v>
          </cell>
        </row>
        <row r="127">
          <cell r="J127">
            <v>-3004365.22</v>
          </cell>
          <cell r="K127">
            <v>3.2</v>
          </cell>
        </row>
        <row r="128">
          <cell r="J128">
            <v>-2281791943.04</v>
          </cell>
          <cell r="K128">
            <v>3.2</v>
          </cell>
        </row>
        <row r="129">
          <cell r="J129">
            <v>-13437.82</v>
          </cell>
          <cell r="K129">
            <v>3.2</v>
          </cell>
        </row>
        <row r="130">
          <cell r="J130">
            <v>0</v>
          </cell>
          <cell r="K130" t="str">
            <v>*</v>
          </cell>
        </row>
        <row r="131">
          <cell r="J131">
            <v>0</v>
          </cell>
          <cell r="K131" t="str">
            <v>*</v>
          </cell>
        </row>
        <row r="132">
          <cell r="J132">
            <v>0</v>
          </cell>
          <cell r="K132" t="str">
            <v>*</v>
          </cell>
        </row>
        <row r="133">
          <cell r="J133">
            <v>0</v>
          </cell>
          <cell r="K133" t="str">
            <v>*</v>
          </cell>
        </row>
        <row r="134">
          <cell r="J134">
            <v>-12651253.68</v>
          </cell>
          <cell r="K134">
            <v>4.4000000000000004</v>
          </cell>
        </row>
        <row r="135">
          <cell r="J135">
            <v>-913.05000000000007</v>
          </cell>
          <cell r="K135">
            <v>4.4000000000000004</v>
          </cell>
        </row>
        <row r="136">
          <cell r="J136">
            <v>-1095988901.51</v>
          </cell>
          <cell r="K136">
            <v>4.0999999999999996</v>
          </cell>
        </row>
        <row r="137">
          <cell r="J137">
            <v>-133742336.88000001</v>
          </cell>
          <cell r="K137">
            <v>4.0999999999999996</v>
          </cell>
        </row>
        <row r="138">
          <cell r="J138">
            <v>-21872200</v>
          </cell>
          <cell r="K138">
            <v>4.2</v>
          </cell>
        </row>
        <row r="139">
          <cell r="J139">
            <v>-7413503</v>
          </cell>
          <cell r="K139">
            <v>4.2</v>
          </cell>
        </row>
        <row r="140">
          <cell r="J140">
            <v>-74218447.989999995</v>
          </cell>
          <cell r="K140">
            <v>4.2</v>
          </cell>
        </row>
        <row r="141">
          <cell r="J141">
            <v>-50035405.200000003</v>
          </cell>
          <cell r="K141">
            <v>4.2</v>
          </cell>
        </row>
        <row r="142">
          <cell r="J142">
            <v>-3080240</v>
          </cell>
          <cell r="K142">
            <v>4.2</v>
          </cell>
        </row>
        <row r="143">
          <cell r="J143">
            <v>-14948172.6</v>
          </cell>
          <cell r="K143">
            <v>4.2</v>
          </cell>
        </row>
        <row r="144">
          <cell r="J144">
            <v>-28945644.030000001</v>
          </cell>
          <cell r="K144">
            <v>4.4000000000000004</v>
          </cell>
        </row>
        <row r="145">
          <cell r="J145">
            <v>-2084550.04</v>
          </cell>
          <cell r="K145">
            <v>4.2</v>
          </cell>
        </row>
        <row r="146">
          <cell r="J146">
            <v>-1710000</v>
          </cell>
          <cell r="K146">
            <v>4.2</v>
          </cell>
        </row>
        <row r="147">
          <cell r="J147">
            <v>-150000</v>
          </cell>
          <cell r="K147">
            <v>4.2</v>
          </cell>
        </row>
        <row r="148">
          <cell r="J148">
            <v>-330000</v>
          </cell>
          <cell r="K148">
            <v>4.2</v>
          </cell>
        </row>
        <row r="149">
          <cell r="J149">
            <v>-643780.05000000005</v>
          </cell>
          <cell r="K149">
            <v>4.2</v>
          </cell>
        </row>
        <row r="150">
          <cell r="J150">
            <v>-977891.6</v>
          </cell>
          <cell r="K150">
            <v>4.4000000000000004</v>
          </cell>
        </row>
        <row r="151">
          <cell r="J151">
            <v>-1320600.71</v>
          </cell>
          <cell r="K151">
            <v>4.4000000000000004</v>
          </cell>
        </row>
        <row r="152">
          <cell r="J152">
            <v>-52145376.240000002</v>
          </cell>
          <cell r="K152">
            <v>4.4000000000000004</v>
          </cell>
        </row>
        <row r="153">
          <cell r="J153">
            <v>-1346096182.9200001</v>
          </cell>
          <cell r="K153">
            <v>4.3</v>
          </cell>
        </row>
        <row r="154">
          <cell r="J154">
            <v>0</v>
          </cell>
          <cell r="K154">
            <v>4.3</v>
          </cell>
        </row>
        <row r="155">
          <cell r="J155">
            <v>830576588.64999998</v>
          </cell>
          <cell r="K155">
            <v>5.0999999999999996</v>
          </cell>
        </row>
        <row r="156">
          <cell r="J156">
            <v>71223356.799999997</v>
          </cell>
          <cell r="K156">
            <v>5.0999999999999996</v>
          </cell>
        </row>
        <row r="157">
          <cell r="J157">
            <v>-162805.01</v>
          </cell>
          <cell r="K157">
            <v>5.0999999999999996</v>
          </cell>
        </row>
        <row r="158">
          <cell r="J158">
            <v>59706350.719999999</v>
          </cell>
          <cell r="K158">
            <v>5.0999999999999996</v>
          </cell>
        </row>
        <row r="159">
          <cell r="J159">
            <v>188266</v>
          </cell>
          <cell r="K159">
            <v>5.0999999999999996</v>
          </cell>
        </row>
        <row r="160">
          <cell r="J160">
            <v>18652084.079999998</v>
          </cell>
          <cell r="K160">
            <v>5.0999999999999996</v>
          </cell>
        </row>
        <row r="161">
          <cell r="J161">
            <v>20111085</v>
          </cell>
          <cell r="K161">
            <v>5.0999999999999996</v>
          </cell>
        </row>
        <row r="162">
          <cell r="J162">
            <v>13978778.92</v>
          </cell>
          <cell r="K162">
            <v>5.0999999999999996</v>
          </cell>
        </row>
        <row r="163">
          <cell r="J163">
            <v>39270498.509999998</v>
          </cell>
          <cell r="K163">
            <v>5.0999999999999996</v>
          </cell>
        </row>
        <row r="164">
          <cell r="J164">
            <v>172578470.65000001</v>
          </cell>
          <cell r="K164">
            <v>5.0999999999999996</v>
          </cell>
        </row>
        <row r="165">
          <cell r="J165">
            <v>39330749.18</v>
          </cell>
          <cell r="K165">
            <v>5.0999999999999996</v>
          </cell>
        </row>
        <row r="166">
          <cell r="J166">
            <v>1725000</v>
          </cell>
          <cell r="K166">
            <v>5.0999999999999996</v>
          </cell>
        </row>
        <row r="167">
          <cell r="J167">
            <v>4980992.3499999996</v>
          </cell>
          <cell r="K167">
            <v>5.0999999999999996</v>
          </cell>
        </row>
        <row r="168">
          <cell r="J168">
            <v>1041951.54</v>
          </cell>
          <cell r="K168">
            <v>5.0999999999999996</v>
          </cell>
        </row>
        <row r="169">
          <cell r="J169">
            <v>15364702.85</v>
          </cell>
          <cell r="K169">
            <v>5.0999999999999996</v>
          </cell>
        </row>
        <row r="170">
          <cell r="J170">
            <v>694904943.31000006</v>
          </cell>
          <cell r="K170">
            <v>5.0999999999999996</v>
          </cell>
        </row>
        <row r="171">
          <cell r="J171">
            <v>59943812.469999999</v>
          </cell>
          <cell r="K171">
            <v>5.0999999999999996</v>
          </cell>
        </row>
        <row r="172">
          <cell r="J172">
            <v>30140202.460000001</v>
          </cell>
          <cell r="K172">
            <v>5.0999999999999996</v>
          </cell>
        </row>
        <row r="173">
          <cell r="J173">
            <v>11504843.290000001</v>
          </cell>
          <cell r="K173">
            <v>5.0999999999999996</v>
          </cell>
        </row>
        <row r="174">
          <cell r="J174">
            <v>54899527.870000005</v>
          </cell>
          <cell r="K174">
            <v>5.0999999999999996</v>
          </cell>
        </row>
        <row r="175">
          <cell r="J175">
            <v>10706267.189999999</v>
          </cell>
          <cell r="K175">
            <v>5.0999999999999996</v>
          </cell>
        </row>
        <row r="176">
          <cell r="J176">
            <v>54119582.700000003</v>
          </cell>
          <cell r="K176">
            <v>5.0999999999999996</v>
          </cell>
        </row>
        <row r="177">
          <cell r="J177">
            <v>1629240.8</v>
          </cell>
          <cell r="K177">
            <v>5.0999999999999996</v>
          </cell>
        </row>
        <row r="178">
          <cell r="J178">
            <v>7437275.9500000002</v>
          </cell>
          <cell r="K178">
            <v>5.0999999999999996</v>
          </cell>
        </row>
        <row r="179">
          <cell r="J179">
            <v>1218991.0900000001</v>
          </cell>
          <cell r="K179">
            <v>5.5</v>
          </cell>
        </row>
        <row r="180">
          <cell r="J180">
            <v>9572338.4600000009</v>
          </cell>
          <cell r="K180">
            <v>5.5</v>
          </cell>
        </row>
        <row r="181">
          <cell r="J181">
            <v>18840.400000000001</v>
          </cell>
          <cell r="K181">
            <v>5.5</v>
          </cell>
        </row>
        <row r="182">
          <cell r="J182">
            <v>42766763.880000003</v>
          </cell>
          <cell r="K182">
            <v>5.5</v>
          </cell>
        </row>
        <row r="183">
          <cell r="J183">
            <v>232702</v>
          </cell>
          <cell r="K183">
            <v>5.5</v>
          </cell>
        </row>
        <row r="184">
          <cell r="J184">
            <v>31591051.240000002</v>
          </cell>
          <cell r="K184">
            <v>5.5</v>
          </cell>
        </row>
        <row r="185">
          <cell r="J185">
            <v>238045.47</v>
          </cell>
          <cell r="K185">
            <v>5.5</v>
          </cell>
        </row>
        <row r="186">
          <cell r="J186">
            <v>295287</v>
          </cell>
          <cell r="K186">
            <v>5.5</v>
          </cell>
        </row>
        <row r="187">
          <cell r="J187">
            <v>11077068.779999999</v>
          </cell>
          <cell r="K187">
            <v>5.5</v>
          </cell>
        </row>
        <row r="188">
          <cell r="J188">
            <v>2051343.81</v>
          </cell>
          <cell r="K188">
            <v>5.5</v>
          </cell>
        </row>
        <row r="189">
          <cell r="J189">
            <v>103700</v>
          </cell>
          <cell r="K189">
            <v>5.5</v>
          </cell>
        </row>
        <row r="190">
          <cell r="J190">
            <v>63003421.240000002</v>
          </cell>
          <cell r="K190">
            <v>5.5</v>
          </cell>
        </row>
        <row r="191">
          <cell r="J191">
            <v>98535.680000000008</v>
          </cell>
          <cell r="K191">
            <v>5.5</v>
          </cell>
        </row>
        <row r="192">
          <cell r="J192">
            <v>1600</v>
          </cell>
          <cell r="K192">
            <v>5.5</v>
          </cell>
        </row>
        <row r="193">
          <cell r="J193">
            <v>93090</v>
          </cell>
          <cell r="K193">
            <v>5.5</v>
          </cell>
        </row>
        <row r="194">
          <cell r="J194">
            <v>160438</v>
          </cell>
          <cell r="K194">
            <v>5.5</v>
          </cell>
        </row>
        <row r="195">
          <cell r="J195">
            <v>984779</v>
          </cell>
          <cell r="K195">
            <v>5.5</v>
          </cell>
        </row>
        <row r="196">
          <cell r="J196">
            <v>1964298.75</v>
          </cell>
          <cell r="K196">
            <v>5.5</v>
          </cell>
        </row>
        <row r="197">
          <cell r="J197">
            <v>11750550.32</v>
          </cell>
          <cell r="K197">
            <v>5.5</v>
          </cell>
        </row>
        <row r="198">
          <cell r="J198">
            <v>83477.350000000006</v>
          </cell>
          <cell r="K198">
            <v>5.5</v>
          </cell>
        </row>
        <row r="199">
          <cell r="J199">
            <v>16325045.23</v>
          </cell>
          <cell r="K199">
            <v>5.5</v>
          </cell>
        </row>
        <row r="200">
          <cell r="J200">
            <v>5249730.1399999997</v>
          </cell>
          <cell r="K200">
            <v>5.5</v>
          </cell>
        </row>
        <row r="201">
          <cell r="J201">
            <v>383086.85000000003</v>
          </cell>
          <cell r="K201">
            <v>5.5</v>
          </cell>
        </row>
        <row r="202">
          <cell r="J202">
            <v>64219184.550000004</v>
          </cell>
          <cell r="K202">
            <v>5.5</v>
          </cell>
        </row>
        <row r="203">
          <cell r="J203">
            <v>3609739.17</v>
          </cell>
          <cell r="K203">
            <v>5.5</v>
          </cell>
        </row>
        <row r="204">
          <cell r="J204">
            <v>131093.28</v>
          </cell>
          <cell r="K204">
            <v>5.5</v>
          </cell>
        </row>
        <row r="205">
          <cell r="J205">
            <v>771889.63</v>
          </cell>
          <cell r="K205">
            <v>5.5</v>
          </cell>
        </row>
        <row r="206">
          <cell r="J206">
            <v>1062972.1200000001</v>
          </cell>
          <cell r="K206">
            <v>5.5</v>
          </cell>
        </row>
        <row r="207">
          <cell r="J207">
            <v>177162.02</v>
          </cell>
          <cell r="K207">
            <v>5.5</v>
          </cell>
        </row>
        <row r="208">
          <cell r="J208">
            <v>2731824.3000000003</v>
          </cell>
          <cell r="K208">
            <v>5.5</v>
          </cell>
        </row>
        <row r="209">
          <cell r="J209">
            <v>6740944.9900000002</v>
          </cell>
          <cell r="K209">
            <v>5.5</v>
          </cell>
        </row>
        <row r="210">
          <cell r="J210">
            <v>286991.34000000003</v>
          </cell>
          <cell r="K210">
            <v>5.5</v>
          </cell>
        </row>
        <row r="211">
          <cell r="J211">
            <v>817931.51</v>
          </cell>
          <cell r="K211">
            <v>5.5</v>
          </cell>
        </row>
        <row r="212">
          <cell r="J212">
            <v>139912.79999999999</v>
          </cell>
          <cell r="K212">
            <v>5.5</v>
          </cell>
        </row>
        <row r="213">
          <cell r="J213">
            <v>1217568.3400000001</v>
          </cell>
          <cell r="K213">
            <v>5.5</v>
          </cell>
        </row>
        <row r="214">
          <cell r="J214">
            <v>1462312.19</v>
          </cell>
          <cell r="K214">
            <v>5.5</v>
          </cell>
        </row>
        <row r="215">
          <cell r="J215">
            <v>2807337.2600000002</v>
          </cell>
          <cell r="K215">
            <v>5.5</v>
          </cell>
        </row>
        <row r="216">
          <cell r="J216">
            <v>709624</v>
          </cell>
          <cell r="K216">
            <v>5.5</v>
          </cell>
        </row>
        <row r="217">
          <cell r="J217">
            <v>8632290</v>
          </cell>
          <cell r="K217">
            <v>5.5</v>
          </cell>
        </row>
        <row r="218">
          <cell r="J218">
            <v>2467714.4</v>
          </cell>
          <cell r="K218">
            <v>5.5</v>
          </cell>
        </row>
        <row r="219">
          <cell r="J219">
            <v>10886848.300000001</v>
          </cell>
          <cell r="K219">
            <v>5.5</v>
          </cell>
        </row>
        <row r="220">
          <cell r="J220">
            <v>1549260</v>
          </cell>
          <cell r="K220">
            <v>5.5</v>
          </cell>
        </row>
        <row r="221">
          <cell r="J221">
            <v>4621839.62</v>
          </cell>
          <cell r="K221">
            <v>5.5</v>
          </cell>
        </row>
        <row r="222">
          <cell r="J222">
            <v>17287</v>
          </cell>
          <cell r="K222">
            <v>5.5</v>
          </cell>
        </row>
        <row r="223">
          <cell r="J223">
            <v>182804.15</v>
          </cell>
          <cell r="K223">
            <v>5.5</v>
          </cell>
        </row>
        <row r="224">
          <cell r="J224">
            <v>25960</v>
          </cell>
          <cell r="K224">
            <v>5.5</v>
          </cell>
        </row>
        <row r="225">
          <cell r="J225">
            <v>18820980.41</v>
          </cell>
          <cell r="K225">
            <v>5.5</v>
          </cell>
        </row>
        <row r="226">
          <cell r="J226">
            <v>126495.32</v>
          </cell>
          <cell r="K226">
            <v>5.5</v>
          </cell>
        </row>
        <row r="227">
          <cell r="J227">
            <v>231412.16</v>
          </cell>
          <cell r="K227">
            <v>5.5</v>
          </cell>
        </row>
        <row r="228">
          <cell r="J228">
            <v>3845802.11</v>
          </cell>
          <cell r="K228">
            <v>5.3</v>
          </cell>
        </row>
        <row r="229">
          <cell r="J229">
            <v>216641.06</v>
          </cell>
          <cell r="K229">
            <v>5.3</v>
          </cell>
        </row>
        <row r="230">
          <cell r="J230">
            <v>160835</v>
          </cell>
          <cell r="K230">
            <v>5.3</v>
          </cell>
        </row>
        <row r="231">
          <cell r="J231">
            <v>28425.279999999999</v>
          </cell>
          <cell r="K231">
            <v>5.3</v>
          </cell>
        </row>
        <row r="232">
          <cell r="J232">
            <v>62434.520000000004</v>
          </cell>
          <cell r="K232">
            <v>5.3</v>
          </cell>
        </row>
        <row r="233">
          <cell r="J233">
            <v>29771.4</v>
          </cell>
          <cell r="K233">
            <v>5.3</v>
          </cell>
        </row>
        <row r="234">
          <cell r="J234">
            <v>1292174.3500000001</v>
          </cell>
          <cell r="K234">
            <v>5.3</v>
          </cell>
        </row>
        <row r="235">
          <cell r="J235">
            <v>28242</v>
          </cell>
          <cell r="K235">
            <v>5.3</v>
          </cell>
        </row>
        <row r="236">
          <cell r="J236">
            <v>824705.4</v>
          </cell>
          <cell r="K236">
            <v>5.3</v>
          </cell>
        </row>
        <row r="237">
          <cell r="J237">
            <v>755909.01</v>
          </cell>
          <cell r="K237">
            <v>5.3</v>
          </cell>
        </row>
        <row r="238">
          <cell r="J238">
            <v>559000</v>
          </cell>
          <cell r="K238">
            <v>5.3</v>
          </cell>
        </row>
        <row r="239">
          <cell r="J239">
            <v>5000</v>
          </cell>
          <cell r="K239">
            <v>5.3</v>
          </cell>
        </row>
        <row r="240">
          <cell r="J240">
            <v>214500</v>
          </cell>
          <cell r="K240">
            <v>5.3</v>
          </cell>
        </row>
        <row r="241">
          <cell r="J241">
            <v>81473.509999999995</v>
          </cell>
          <cell r="K241">
            <v>5.3</v>
          </cell>
        </row>
        <row r="242">
          <cell r="J242">
            <v>21752498.609999999</v>
          </cell>
          <cell r="K242">
            <v>5.3</v>
          </cell>
        </row>
        <row r="243">
          <cell r="J243">
            <v>1618967.58</v>
          </cell>
          <cell r="K243">
            <v>5.3</v>
          </cell>
        </row>
        <row r="244">
          <cell r="J244">
            <v>373163.99</v>
          </cell>
          <cell r="K244">
            <v>5.3</v>
          </cell>
        </row>
        <row r="245">
          <cell r="J245">
            <v>72579.75</v>
          </cell>
          <cell r="K245">
            <v>5.3</v>
          </cell>
        </row>
        <row r="246">
          <cell r="J246">
            <v>3315</v>
          </cell>
          <cell r="K246">
            <v>5.3</v>
          </cell>
        </row>
        <row r="247">
          <cell r="J247">
            <v>32400</v>
          </cell>
          <cell r="K247">
            <v>5.3</v>
          </cell>
        </row>
        <row r="248">
          <cell r="J248">
            <v>310472</v>
          </cell>
          <cell r="K248">
            <v>5.3</v>
          </cell>
        </row>
        <row r="249">
          <cell r="J249">
            <v>460139</v>
          </cell>
          <cell r="K249">
            <v>5.3</v>
          </cell>
        </row>
        <row r="250">
          <cell r="J250">
            <v>3224290</v>
          </cell>
          <cell r="K250">
            <v>5.5</v>
          </cell>
        </row>
        <row r="251">
          <cell r="J251">
            <v>1343344.66</v>
          </cell>
          <cell r="K251">
            <v>5.3</v>
          </cell>
        </row>
        <row r="252">
          <cell r="J252">
            <v>905</v>
          </cell>
          <cell r="K252">
            <v>5.3</v>
          </cell>
        </row>
        <row r="253">
          <cell r="J253">
            <v>228057.31</v>
          </cell>
          <cell r="K253">
            <v>5.3</v>
          </cell>
        </row>
        <row r="254">
          <cell r="J254">
            <v>412085</v>
          </cell>
          <cell r="K254">
            <v>5.3</v>
          </cell>
        </row>
        <row r="255">
          <cell r="J255">
            <v>895671.47</v>
          </cell>
          <cell r="K255">
            <v>5.3</v>
          </cell>
        </row>
        <row r="256">
          <cell r="J256">
            <v>2897.4</v>
          </cell>
          <cell r="K256">
            <v>5.3</v>
          </cell>
        </row>
        <row r="257">
          <cell r="J257">
            <v>1952001.61</v>
          </cell>
          <cell r="K257">
            <v>5.3</v>
          </cell>
        </row>
        <row r="258">
          <cell r="J258">
            <v>709.32</v>
          </cell>
          <cell r="K258">
            <v>5.3</v>
          </cell>
        </row>
        <row r="259">
          <cell r="J259">
            <v>6408142.2300000004</v>
          </cell>
          <cell r="K259">
            <v>5.3</v>
          </cell>
        </row>
        <row r="260">
          <cell r="J260">
            <v>132130.5</v>
          </cell>
          <cell r="K260">
            <v>5.3</v>
          </cell>
        </row>
        <row r="261">
          <cell r="J261">
            <v>56395.360000000001</v>
          </cell>
          <cell r="K261">
            <v>5.3</v>
          </cell>
        </row>
        <row r="262">
          <cell r="J262">
            <v>57454.200000000004</v>
          </cell>
          <cell r="K262">
            <v>5.3</v>
          </cell>
        </row>
        <row r="263">
          <cell r="J263">
            <v>70175.100000000006</v>
          </cell>
          <cell r="K263">
            <v>5.3</v>
          </cell>
        </row>
        <row r="264">
          <cell r="J264">
            <v>44995.05</v>
          </cell>
          <cell r="K264">
            <v>5.3</v>
          </cell>
        </row>
        <row r="265">
          <cell r="J265">
            <v>5841</v>
          </cell>
          <cell r="K265">
            <v>5.3</v>
          </cell>
        </row>
        <row r="266">
          <cell r="J266">
            <v>7009.2</v>
          </cell>
          <cell r="K266">
            <v>5.3</v>
          </cell>
        </row>
        <row r="267">
          <cell r="J267">
            <v>187089.26</v>
          </cell>
          <cell r="K267">
            <v>5.3</v>
          </cell>
        </row>
        <row r="268">
          <cell r="J268">
            <v>896.80000000000007</v>
          </cell>
          <cell r="K268">
            <v>5.3</v>
          </cell>
        </row>
        <row r="269">
          <cell r="J269">
            <v>6372621.9699999997</v>
          </cell>
          <cell r="K269">
            <v>5.3</v>
          </cell>
        </row>
        <row r="270">
          <cell r="J270">
            <v>1198686.32</v>
          </cell>
          <cell r="K270">
            <v>5.3</v>
          </cell>
        </row>
        <row r="271">
          <cell r="J271">
            <v>217074.03</v>
          </cell>
          <cell r="K271">
            <v>5.3</v>
          </cell>
        </row>
        <row r="272">
          <cell r="J272">
            <v>148645</v>
          </cell>
          <cell r="K272">
            <v>5.3</v>
          </cell>
        </row>
        <row r="273">
          <cell r="J273">
            <v>618494.28</v>
          </cell>
          <cell r="K273">
            <v>5.3</v>
          </cell>
        </row>
        <row r="274">
          <cell r="J274">
            <v>4416599.4400000004</v>
          </cell>
          <cell r="K274">
            <v>5.3</v>
          </cell>
        </row>
        <row r="275">
          <cell r="J275">
            <v>3633554.27</v>
          </cell>
          <cell r="K275">
            <v>5.3</v>
          </cell>
        </row>
        <row r="276">
          <cell r="J276">
            <v>8744.9599999999991</v>
          </cell>
          <cell r="K276">
            <v>5.3</v>
          </cell>
        </row>
        <row r="277">
          <cell r="J277">
            <v>1069791.81</v>
          </cell>
          <cell r="K277">
            <v>5.3</v>
          </cell>
        </row>
        <row r="278">
          <cell r="J278">
            <v>1424862.48</v>
          </cell>
          <cell r="K278">
            <v>5.3</v>
          </cell>
        </row>
        <row r="279">
          <cell r="J279">
            <v>57046.81</v>
          </cell>
          <cell r="K279">
            <v>5.3</v>
          </cell>
        </row>
        <row r="280">
          <cell r="J280">
            <v>791840.1</v>
          </cell>
          <cell r="K280">
            <v>5.3</v>
          </cell>
        </row>
        <row r="281">
          <cell r="J281">
            <v>27240.3</v>
          </cell>
          <cell r="K281">
            <v>5.3</v>
          </cell>
        </row>
        <row r="282">
          <cell r="J282">
            <v>16069636.790000001</v>
          </cell>
          <cell r="K282">
            <v>5.3</v>
          </cell>
        </row>
        <row r="283">
          <cell r="J283">
            <v>500000</v>
          </cell>
          <cell r="K283">
            <v>5.3</v>
          </cell>
        </row>
        <row r="284">
          <cell r="J284">
            <v>1590097.75</v>
          </cell>
          <cell r="K284">
            <v>5.3</v>
          </cell>
        </row>
        <row r="285">
          <cell r="J285">
            <v>12884593.790000001</v>
          </cell>
          <cell r="K285">
            <v>5.4</v>
          </cell>
        </row>
        <row r="286">
          <cell r="J286">
            <v>7362496.2199999997</v>
          </cell>
          <cell r="K286">
            <v>5.4</v>
          </cell>
        </row>
        <row r="287">
          <cell r="J287">
            <v>21493802.890000001</v>
          </cell>
          <cell r="K287">
            <v>5.4</v>
          </cell>
        </row>
        <row r="288">
          <cell r="J288">
            <v>10726302.800000001</v>
          </cell>
          <cell r="K288">
            <v>5.4</v>
          </cell>
        </row>
        <row r="289">
          <cell r="J289">
            <v>91595.26</v>
          </cell>
          <cell r="K289">
            <v>5.4</v>
          </cell>
        </row>
        <row r="290">
          <cell r="J290">
            <v>893428.45000000007</v>
          </cell>
          <cell r="K290">
            <v>5.4</v>
          </cell>
        </row>
        <row r="291">
          <cell r="J291">
            <v>4925070.55</v>
          </cell>
          <cell r="K291">
            <v>5.4</v>
          </cell>
        </row>
        <row r="292">
          <cell r="J292">
            <v>64316104.149999999</v>
          </cell>
          <cell r="K292">
            <v>5.5</v>
          </cell>
        </row>
        <row r="293">
          <cell r="J293">
            <v>5797616.2000000002</v>
          </cell>
          <cell r="K293">
            <v>5.6</v>
          </cell>
        </row>
        <row r="294">
          <cell r="J294">
            <v>7574.88</v>
          </cell>
          <cell r="K294">
            <v>5.6</v>
          </cell>
        </row>
        <row r="295">
          <cell r="J295">
            <v>524226.42</v>
          </cell>
          <cell r="K295">
            <v>5.6</v>
          </cell>
        </row>
        <row r="296">
          <cell r="J296">
            <v>5587219.0700000003</v>
          </cell>
          <cell r="K296">
            <v>5.2</v>
          </cell>
        </row>
        <row r="297">
          <cell r="J297">
            <v>3547604.73</v>
          </cell>
          <cell r="K297">
            <v>5.2</v>
          </cell>
        </row>
        <row r="298">
          <cell r="J298">
            <v>4564706.8600000003</v>
          </cell>
          <cell r="K298">
            <v>5.2</v>
          </cell>
        </row>
        <row r="299">
          <cell r="J299">
            <v>22179680</v>
          </cell>
          <cell r="K299">
            <v>5.2</v>
          </cell>
        </row>
        <row r="300">
          <cell r="J300">
            <v>24647812.5</v>
          </cell>
          <cell r="K300">
            <v>5.2</v>
          </cell>
        </row>
        <row r="301">
          <cell r="J301">
            <v>7979760</v>
          </cell>
          <cell r="K301">
            <v>5.2</v>
          </cell>
        </row>
        <row r="302">
          <cell r="J302">
            <v>572320</v>
          </cell>
          <cell r="K302">
            <v>5.2</v>
          </cell>
        </row>
        <row r="303">
          <cell r="J303">
            <v>770804.35</v>
          </cell>
          <cell r="K303">
            <v>5.2</v>
          </cell>
        </row>
        <row r="304">
          <cell r="J304">
            <v>6000000</v>
          </cell>
          <cell r="K304">
            <v>5.2</v>
          </cell>
        </row>
        <row r="305">
          <cell r="J305">
            <v>-13303321.43</v>
          </cell>
          <cell r="K305" t="str">
            <v>*</v>
          </cell>
        </row>
        <row r="306">
          <cell r="J306">
            <v>-15597299.060000001</v>
          </cell>
          <cell r="K306" t="str">
            <v>*</v>
          </cell>
        </row>
        <row r="307">
          <cell r="J307">
            <v>-6970259.1699999999</v>
          </cell>
          <cell r="K307" t="str">
            <v>*</v>
          </cell>
        </row>
        <row r="308">
          <cell r="J308">
            <v>13303321.43</v>
          </cell>
          <cell r="K308" t="str">
            <v>*</v>
          </cell>
        </row>
        <row r="309">
          <cell r="J309">
            <v>15597299.060000001</v>
          </cell>
          <cell r="K309" t="str">
            <v>*</v>
          </cell>
        </row>
        <row r="310">
          <cell r="J310">
            <v>6970259.1699999999</v>
          </cell>
          <cell r="K310" t="str">
            <v>*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87D8B-6FE0-4923-A269-5F8224ED038F}">
  <sheetPr>
    <tabColor theme="9" tint="-0.499984740745262"/>
  </sheetPr>
  <dimension ref="A1:K65"/>
  <sheetViews>
    <sheetView showGridLines="0" tabSelected="1" topLeftCell="A7" zoomScale="130" zoomScaleNormal="130" workbookViewId="0">
      <selection activeCell="M28" sqref="M28"/>
    </sheetView>
  </sheetViews>
  <sheetFormatPr baseColWidth="10" defaultColWidth="11.42578125" defaultRowHeight="12.7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hidden="1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6384" width="11.42578125" style="1"/>
  </cols>
  <sheetData>
    <row r="1" spans="1:11" x14ac:dyDescent="0.25">
      <c r="B1" s="2" t="s">
        <v>0</v>
      </c>
      <c r="C1" s="2"/>
      <c r="D1" s="2"/>
      <c r="E1" s="2"/>
      <c r="F1" s="2"/>
      <c r="G1" s="2"/>
    </row>
    <row r="2" spans="1:11" x14ac:dyDescent="0.25">
      <c r="B2" s="2" t="s">
        <v>1</v>
      </c>
      <c r="C2" s="2"/>
      <c r="D2" s="2"/>
      <c r="E2" s="2"/>
      <c r="F2" s="2"/>
      <c r="G2" s="2"/>
    </row>
    <row r="3" spans="1:11" x14ac:dyDescent="0.25">
      <c r="B3" s="2" t="s">
        <v>2</v>
      </c>
      <c r="C3" s="2"/>
      <c r="D3" s="2"/>
      <c r="E3" s="2"/>
      <c r="F3" s="2"/>
      <c r="G3" s="2"/>
    </row>
    <row r="4" spans="1:11" x14ac:dyDescent="0.25">
      <c r="C4" s="4"/>
      <c r="D4" s="5"/>
    </row>
    <row r="5" spans="1:11" x14ac:dyDescent="0.25">
      <c r="C5" s="4"/>
      <c r="D5" s="5"/>
    </row>
    <row r="6" spans="1:11" x14ac:dyDescent="0.25">
      <c r="D6" s="6" t="s">
        <v>3</v>
      </c>
      <c r="E6" s="6">
        <v>2022</v>
      </c>
      <c r="F6" s="5"/>
      <c r="G6" s="6">
        <v>2021</v>
      </c>
      <c r="H6" s="6" t="s">
        <v>4</v>
      </c>
      <c r="I6" s="6" t="s">
        <v>5</v>
      </c>
      <c r="J6" s="6" t="s">
        <v>6</v>
      </c>
      <c r="K6" s="6" t="s">
        <v>5</v>
      </c>
    </row>
    <row r="7" spans="1:11" x14ac:dyDescent="0.25">
      <c r="B7" s="4" t="s">
        <v>7</v>
      </c>
      <c r="C7" s="7"/>
      <c r="D7" s="5">
        <v>20</v>
      </c>
      <c r="E7" s="8"/>
      <c r="F7" s="9"/>
      <c r="G7" s="9"/>
    </row>
    <row r="8" spans="1:11" x14ac:dyDescent="0.25">
      <c r="A8" s="1">
        <v>4.0999999999999996</v>
      </c>
      <c r="C8" s="3" t="s">
        <v>8</v>
      </c>
      <c r="D8" s="10" t="s">
        <v>9</v>
      </c>
      <c r="E8" s="11">
        <f>-SUMIF('[1]Balanza 202205'!$K$3:$K$479,"4.1",'[1]Balanza 202205'!$J$3:$J$479)</f>
        <v>1273586389.1500001</v>
      </c>
      <c r="F8" s="12"/>
      <c r="G8" s="11">
        <f>-SUMIF('[1]Balanza 202105'!$K$3:$K$500,"4.1",'[1]Balanza 202105'!$J$3:$J$500)</f>
        <v>1229731238.3900001</v>
      </c>
      <c r="H8" s="11">
        <f>[1]Notas!$O$438</f>
        <v>1273586389.1500001</v>
      </c>
      <c r="I8" s="13">
        <f>E8-H8</f>
        <v>0</v>
      </c>
      <c r="J8" s="11">
        <f>[1]Notas!$Q$438</f>
        <v>1229731238.3900001</v>
      </c>
      <c r="K8" s="13">
        <f>G8-J8</f>
        <v>0</v>
      </c>
    </row>
    <row r="9" spans="1:11" x14ac:dyDescent="0.25">
      <c r="A9" s="1">
        <v>4.2</v>
      </c>
      <c r="C9" s="3" t="s">
        <v>10</v>
      </c>
      <c r="D9" s="10" t="s">
        <v>11</v>
      </c>
      <c r="E9" s="11">
        <f>-SUMIF('[1]Balanza 202205'!$K$3:$K$479,"4.2",'[1]Balanza 202205'!$J$3:$J$479)</f>
        <v>191169923.28000003</v>
      </c>
      <c r="F9" s="12"/>
      <c r="G9" s="11">
        <f>-SUMIF('[1]Balanza 202105'!$K$3:$K$500,"4.2",'[1]Balanza 202105'!$J$3:$J$500)</f>
        <v>176486298.88</v>
      </c>
      <c r="H9" s="11">
        <f>[1]Notas!$O$456</f>
        <v>191169923.28000003</v>
      </c>
      <c r="I9" s="13">
        <f t="shared" ref="I9:I11" si="0">E9-H9</f>
        <v>0</v>
      </c>
      <c r="J9" s="11">
        <f>[1]Notas!$Q$456</f>
        <v>176486298.88</v>
      </c>
      <c r="K9" s="13">
        <f t="shared" ref="K9:K11" si="1">G9-J9</f>
        <v>0</v>
      </c>
    </row>
    <row r="10" spans="1:11" x14ac:dyDescent="0.25">
      <c r="A10" s="1">
        <v>4.3</v>
      </c>
      <c r="C10" s="3" t="s">
        <v>12</v>
      </c>
      <c r="D10" s="10" t="s">
        <v>13</v>
      </c>
      <c r="E10" s="11">
        <f>-SUMIF('[1]Balanza 202205'!$K$3:$K$479,"4.3",'[1]Balanza 202205'!$J$3:$J$479)</f>
        <v>1357706844.3399999</v>
      </c>
      <c r="F10" s="12"/>
      <c r="G10" s="11">
        <f>-SUMIF('[1]Balanza 202105'!$K$3:$K$500,"4.3",'[1]Balanza 202105'!$J$3:$J$500)</f>
        <v>1346096182.9200001</v>
      </c>
      <c r="H10" s="11">
        <f>[1]Notas!$O$462</f>
        <v>1357706844.3399999</v>
      </c>
      <c r="I10" s="13">
        <f t="shared" si="0"/>
        <v>0</v>
      </c>
      <c r="J10" s="11">
        <f>[1]Notas!$Q$462</f>
        <v>1346096182.9200001</v>
      </c>
      <c r="K10" s="13">
        <f t="shared" si="1"/>
        <v>0</v>
      </c>
    </row>
    <row r="11" spans="1:11" x14ac:dyDescent="0.25">
      <c r="A11" s="1">
        <v>4.4000000000000004</v>
      </c>
      <c r="C11" s="3" t="s">
        <v>14</v>
      </c>
      <c r="D11" s="10" t="s">
        <v>15</v>
      </c>
      <c r="E11" s="11">
        <f>-SUMIF('[1]Balanza 202205'!$K$3:$K$479,"4.4",'[1]Balanza 202205'!$J$3:$J$479)</f>
        <v>75393413.460000008</v>
      </c>
      <c r="F11" s="12"/>
      <c r="G11" s="11">
        <f>-SUMIF('[1]Balanza 202105'!$K$3:$K$500,"4.4",'[1]Balanza 202105'!$J$3:$J$500)</f>
        <v>96041679.310000002</v>
      </c>
      <c r="H11" s="11">
        <f>[1]Notas!$O$475</f>
        <v>75393413.460000008</v>
      </c>
      <c r="I11" s="13">
        <f t="shared" si="0"/>
        <v>0</v>
      </c>
      <c r="J11" s="11">
        <f>[1]Notas!$Q$475</f>
        <v>96041679.310000002</v>
      </c>
      <c r="K11" s="13">
        <f t="shared" si="1"/>
        <v>0</v>
      </c>
    </row>
    <row r="12" spans="1:11" x14ac:dyDescent="0.25">
      <c r="B12" s="4" t="s">
        <v>16</v>
      </c>
      <c r="E12" s="14">
        <f>SUM(E8:E11)+1</f>
        <v>2897856571.23</v>
      </c>
      <c r="F12" s="12"/>
      <c r="G12" s="14">
        <f>SUM(G8:G11)</f>
        <v>2848355399.5</v>
      </c>
      <c r="H12" s="11"/>
      <c r="I12" s="13"/>
      <c r="J12" s="11"/>
    </row>
    <row r="13" spans="1:11" x14ac:dyDescent="0.25">
      <c r="C13" s="3" t="s">
        <v>17</v>
      </c>
      <c r="E13" s="11"/>
      <c r="F13" s="11"/>
      <c r="G13" s="11"/>
      <c r="H13" s="11"/>
      <c r="J13" s="11"/>
    </row>
    <row r="14" spans="1:11" x14ac:dyDescent="0.25">
      <c r="B14" s="4" t="s">
        <v>18</v>
      </c>
      <c r="D14" s="5">
        <v>21</v>
      </c>
      <c r="E14" s="12"/>
      <c r="F14" s="12"/>
      <c r="G14" s="12"/>
      <c r="H14" s="11"/>
      <c r="J14" s="11"/>
    </row>
    <row r="15" spans="1:11" x14ac:dyDescent="0.25">
      <c r="A15" s="1">
        <v>5.0999999999999996</v>
      </c>
      <c r="C15" s="3" t="s">
        <v>19</v>
      </c>
      <c r="D15" s="10" t="s">
        <v>9</v>
      </c>
      <c r="E15" s="11">
        <f>SUMIF('[1]Balanza 202205'!$K$3:$K$479,"5.1",'[1]Balanza 202205'!$J$3:$J$479)</f>
        <v>1857918219.0000002</v>
      </c>
      <c r="F15" s="11"/>
      <c r="G15" s="11">
        <f>SUMIF('[1]Balanza 202105'!$K$3:$K$500,"5.1",'[1]Balanza 202105'!$J$3:$J$500)</f>
        <v>2213851766.2799997</v>
      </c>
      <c r="H15" s="11">
        <f>[1]Notas!$O$490</f>
        <v>1857918219</v>
      </c>
      <c r="I15" s="13">
        <f t="shared" ref="I15:I20" si="2">E15-H15</f>
        <v>0</v>
      </c>
      <c r="J15" s="11">
        <f>[1]Notas!$Q$490</f>
        <v>2213851766.2799997</v>
      </c>
      <c r="K15" s="13">
        <f t="shared" ref="K15:K20" si="3">G15-J15</f>
        <v>0</v>
      </c>
    </row>
    <row r="16" spans="1:11" x14ac:dyDescent="0.25">
      <c r="A16" s="1">
        <v>5.2</v>
      </c>
      <c r="C16" s="3" t="s">
        <v>20</v>
      </c>
      <c r="D16" s="10" t="s">
        <v>11</v>
      </c>
      <c r="E16" s="11">
        <f>SUMIF('[1]Balanza 202205'!$K$3:$K$479,"5.2",'[1]Balanza 202205'!$J$3:$J$479)</f>
        <v>109303326</v>
      </c>
      <c r="F16" s="12"/>
      <c r="G16" s="11">
        <f>SUMIF('[1]Balanza 202105'!$K$3:$K$500,"5.2",'[1]Balanza 202105'!$J$3:$J$500)</f>
        <v>75849907.50999999</v>
      </c>
      <c r="H16" s="11">
        <f>[1]Notas!$O$514</f>
        <v>109303326</v>
      </c>
      <c r="I16" s="13">
        <f t="shared" si="2"/>
        <v>0</v>
      </c>
      <c r="J16" s="11">
        <f>[1]Notas!$Q$514</f>
        <v>75849907.50999999</v>
      </c>
      <c r="K16" s="13">
        <f t="shared" si="3"/>
        <v>0</v>
      </c>
    </row>
    <row r="17" spans="1:11" x14ac:dyDescent="0.25">
      <c r="A17" s="1">
        <v>5.3</v>
      </c>
      <c r="C17" s="3" t="s">
        <v>21</v>
      </c>
      <c r="D17" s="10" t="s">
        <v>13</v>
      </c>
      <c r="E17" s="11">
        <f>SUMIF('[1]Balanza 202205'!$K$3:$K$479,"5.3",'[1]Balanza 202205'!$J$3:$J$479)</f>
        <v>75920863.010000005</v>
      </c>
      <c r="F17" s="12"/>
      <c r="G17" s="11">
        <f>SUMIF('[1]Balanza 202105'!$K$3:$K$500,"5.3",'[1]Balanza 202105'!$J$3:$J$500)</f>
        <v>82679186.349999994</v>
      </c>
      <c r="H17" s="11">
        <f>[1]Notas!$O$593</f>
        <v>75920863.010000005</v>
      </c>
      <c r="I17" s="13">
        <f>E17-H17</f>
        <v>0</v>
      </c>
      <c r="J17" s="11">
        <f>[1]Notas!$Q$593</f>
        <v>82679186.349999994</v>
      </c>
      <c r="K17" s="13">
        <f t="shared" si="3"/>
        <v>0</v>
      </c>
    </row>
    <row r="18" spans="1:11" x14ac:dyDescent="0.25">
      <c r="A18" s="1">
        <v>5.4</v>
      </c>
      <c r="C18" s="3" t="s">
        <v>22</v>
      </c>
      <c r="D18" s="10" t="s">
        <v>15</v>
      </c>
      <c r="E18" s="11">
        <f>SUMIF('[1]Balanza 202205'!$K$3:$K$479,"5.4",'[1]Balanza 202205'!$J$3:$J$479)</f>
        <v>58265494.420000002</v>
      </c>
      <c r="F18" s="12"/>
      <c r="G18" s="11">
        <f>SUMIF('[1]Balanza 202105'!$K$3:$K$500,"5.4",'[1]Balanza 202105'!$J$3:$J$500)</f>
        <v>58377289.960000001</v>
      </c>
      <c r="H18" s="11">
        <f>[1]Notas!O606</f>
        <v>58265494.420000002</v>
      </c>
      <c r="I18" s="13">
        <f t="shared" si="2"/>
        <v>0</v>
      </c>
      <c r="J18" s="11">
        <f>[1]Notas!Q606</f>
        <v>58377289.960000001</v>
      </c>
      <c r="K18" s="13">
        <f t="shared" si="3"/>
        <v>0</v>
      </c>
    </row>
    <row r="19" spans="1:11" x14ac:dyDescent="0.25">
      <c r="A19" s="1">
        <v>5.5</v>
      </c>
      <c r="C19" s="3" t="s">
        <v>23</v>
      </c>
      <c r="D19" s="10" t="s">
        <v>24</v>
      </c>
      <c r="E19" s="11">
        <f>SUMIF('[1]Balanza 202205'!$K$3:$K$479,"5.5",'[1]Balanza 202205'!$J$3:$J$479)</f>
        <v>401899920.99000007</v>
      </c>
      <c r="F19" s="12"/>
      <c r="G19" s="11">
        <f>SUMIF('[1]Balanza 202105'!$K$3:$K$500,"5.5",'[1]Balanza 202105'!$J$3:$J$500)</f>
        <v>401253957.69999987</v>
      </c>
      <c r="H19" s="11">
        <f>[1]Notas!$O$685</f>
        <v>401899920.99000001</v>
      </c>
      <c r="I19" s="13">
        <f t="shared" si="2"/>
        <v>0</v>
      </c>
      <c r="J19" s="11">
        <f>[1]Notas!$Q$685</f>
        <v>401253957.69999987</v>
      </c>
      <c r="K19" s="13">
        <f t="shared" si="3"/>
        <v>0</v>
      </c>
    </row>
    <row r="20" spans="1:11" x14ac:dyDescent="0.25">
      <c r="A20" s="1">
        <v>5.6</v>
      </c>
      <c r="C20" s="3" t="s">
        <v>25</v>
      </c>
      <c r="D20" s="10" t="s">
        <v>26</v>
      </c>
      <c r="E20" s="11">
        <f>SUMIF('[1]Balanza 202205'!$K$3:$K$479,"5.6",'[1]Balanza 202205'!$J$3:$J$479)</f>
        <v>5177508.18</v>
      </c>
      <c r="F20" s="12"/>
      <c r="G20" s="11">
        <f>SUMIF('[1]Balanza 202105'!$K$3:$K$500,"5.6",'[1]Balanza 202105'!$J$3:$J$500)</f>
        <v>6329417.5</v>
      </c>
      <c r="H20" s="11">
        <f>[1]Notas!$O$692</f>
        <v>5177508.18</v>
      </c>
      <c r="I20" s="13">
        <f t="shared" si="2"/>
        <v>0</v>
      </c>
      <c r="J20" s="11">
        <f>[1]Notas!$Q$692</f>
        <v>6329417.5</v>
      </c>
      <c r="K20" s="13">
        <f t="shared" si="3"/>
        <v>0</v>
      </c>
    </row>
    <row r="21" spans="1:11" x14ac:dyDescent="0.25">
      <c r="B21" s="4" t="s">
        <v>27</v>
      </c>
      <c r="E21" s="14">
        <f>SUM(E15:E20)+1</f>
        <v>2508485332.6000004</v>
      </c>
      <c r="F21" s="12"/>
      <c r="G21" s="14">
        <f>SUM(G15:G20)</f>
        <v>2838341525.2999997</v>
      </c>
      <c r="H21" s="11"/>
    </row>
    <row r="22" spans="1:11" x14ac:dyDescent="0.25">
      <c r="B22" s="15"/>
      <c r="E22" s="11"/>
      <c r="F22" s="11"/>
      <c r="G22" s="11"/>
      <c r="H22" s="11"/>
    </row>
    <row r="23" spans="1:11" ht="13.5" thickBot="1" x14ac:dyDescent="0.3">
      <c r="B23" s="4" t="s">
        <v>28</v>
      </c>
      <c r="E23" s="16">
        <f>+E12-E21</f>
        <v>389371238.62999964</v>
      </c>
      <c r="F23" s="12"/>
      <c r="G23" s="16">
        <f>+G12-G21</f>
        <v>10013874.200000286</v>
      </c>
      <c r="H23" s="11"/>
    </row>
    <row r="24" spans="1:11" ht="13.5" thickTop="1" x14ac:dyDescent="0.25">
      <c r="B24" s="4"/>
      <c r="E24" s="11"/>
      <c r="F24" s="11"/>
      <c r="G24" s="11"/>
    </row>
    <row r="25" spans="1:11" x14ac:dyDescent="0.25">
      <c r="B25" s="4"/>
      <c r="E25" s="11"/>
      <c r="F25" s="11"/>
      <c r="G25" s="11"/>
    </row>
    <row r="26" spans="1:11" x14ac:dyDescent="0.25">
      <c r="B26" s="4"/>
      <c r="E26" s="11"/>
      <c r="F26" s="11"/>
      <c r="G26" s="11"/>
    </row>
    <row r="27" spans="1:11" x14ac:dyDescent="0.25">
      <c r="B27" s="4"/>
      <c r="E27" s="11"/>
      <c r="F27" s="11"/>
      <c r="G27" s="11"/>
    </row>
    <row r="28" spans="1:11" x14ac:dyDescent="0.25">
      <c r="E28" s="11"/>
      <c r="F28" s="11"/>
      <c r="G28" s="11"/>
    </row>
    <row r="29" spans="1:11" x14ac:dyDescent="0.25">
      <c r="C29" s="4"/>
      <c r="D29" s="5"/>
    </row>
    <row r="31" spans="1:11" x14ac:dyDescent="0.25">
      <c r="E31" s="11"/>
      <c r="F31" s="11"/>
      <c r="G31" s="11"/>
    </row>
    <row r="65" hidden="1" x14ac:dyDescent="0.25"/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2022-07-11T15:37:11Z</dcterms:created>
  <dcterms:modified xsi:type="dcterms:W3CDTF">2022-07-11T15:38:26Z</dcterms:modified>
</cp:coreProperties>
</file>