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902A0A8A-D6DA-4156-9173-A81C3F8662CA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2023'!$C$1:$M$105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1" l="1"/>
  <c r="M59" i="1"/>
  <c r="L18" i="1"/>
  <c r="L28" i="1"/>
  <c r="L54" i="1"/>
  <c r="L12" i="1"/>
  <c r="M57" i="1"/>
  <c r="M55" i="1"/>
  <c r="M37" i="1"/>
  <c r="M35" i="1"/>
  <c r="M34" i="1"/>
  <c r="M26" i="1"/>
  <c r="M25" i="1"/>
  <c r="M24" i="1"/>
  <c r="M23" i="1"/>
  <c r="M17" i="1"/>
  <c r="M14" i="1"/>
  <c r="M13" i="1"/>
  <c r="K12" i="1"/>
  <c r="K80" i="1"/>
  <c r="K76" i="1"/>
  <c r="K72" i="1"/>
  <c r="K54" i="1"/>
  <c r="I38" i="1"/>
  <c r="J38" i="1"/>
  <c r="K38" i="1"/>
  <c r="I28" i="1"/>
  <c r="J28" i="1"/>
  <c r="K28" i="1"/>
  <c r="K11" i="1" s="1"/>
  <c r="K18" i="1"/>
  <c r="J80" i="1"/>
  <c r="J76" i="1"/>
  <c r="J72" i="1"/>
  <c r="J54" i="1"/>
  <c r="J18" i="1"/>
  <c r="J12" i="1"/>
  <c r="I18" i="1"/>
  <c r="I80" i="1"/>
  <c r="I76" i="1" s="1"/>
  <c r="I72" i="1"/>
  <c r="I54" i="1"/>
  <c r="I12" i="1"/>
  <c r="H80" i="1"/>
  <c r="H76" i="1" s="1"/>
  <c r="H72" i="1"/>
  <c r="H54" i="1"/>
  <c r="H38" i="1"/>
  <c r="H28" i="1"/>
  <c r="H18" i="1"/>
  <c r="H12" i="1"/>
  <c r="G12" i="1"/>
  <c r="G80" i="1"/>
  <c r="G76" i="1" s="1"/>
  <c r="G72" i="1"/>
  <c r="G54" i="1"/>
  <c r="G38" i="1"/>
  <c r="G28" i="1"/>
  <c r="G18" i="1"/>
  <c r="F72" i="1"/>
  <c r="M72" i="1"/>
  <c r="F54" i="1"/>
  <c r="F28" i="1"/>
  <c r="F38" i="1"/>
  <c r="M38" i="1"/>
  <c r="F80" i="1"/>
  <c r="F76" i="1" s="1"/>
  <c r="M80" i="1"/>
  <c r="M76" i="1" s="1"/>
  <c r="L11" i="1" l="1"/>
  <c r="M12" i="1"/>
  <c r="M28" i="1"/>
  <c r="M18" i="1"/>
  <c r="M54" i="1"/>
  <c r="K85" i="1"/>
  <c r="H85" i="1"/>
  <c r="I85" i="1"/>
  <c r="J85" i="1"/>
  <c r="J11" i="1"/>
  <c r="I11" i="1"/>
  <c r="H11" i="1"/>
  <c r="G85" i="1"/>
  <c r="G11" i="1"/>
  <c r="F18" i="1"/>
  <c r="F12" i="1"/>
  <c r="M85" i="1" l="1"/>
  <c r="M11" i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<sst xmlns="http://schemas.openxmlformats.org/spreadsheetml/2006/main" count="98" uniqueCount="98">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</sst>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164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V100"/>
  <sheetViews>
    <sheetView showGridLines="0" tabSelected="1" topLeftCell="C1" workbookViewId="0">
      <selection activeCell="J92" sqref="J92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3" width="15.140625" bestFit="1" customWidth="1"/>
  </cols>
  <sheetData>
    <row r="3" spans="2:22" ht="28.5" customHeight="1" x14ac:dyDescent="0.25">
      <c r="C3" s="32" t="s">
        <v>83</v>
      </c>
      <c r="D3" s="33"/>
      <c r="E3" s="3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2" ht="21" customHeight="1" x14ac:dyDescent="0.25">
      <c r="C4" s="30" t="s">
        <v>84</v>
      </c>
      <c r="D4" s="31"/>
      <c r="E4" s="3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 ht="15.75" x14ac:dyDescent="0.25">
      <c r="C5" s="39" t="s">
        <v>88</v>
      </c>
      <c r="D5" s="40"/>
      <c r="E5" s="40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2:22" ht="15.75" customHeight="1" x14ac:dyDescent="0.25">
      <c r="C6" s="34" t="s">
        <v>76</v>
      </c>
      <c r="D6" s="35"/>
      <c r="E6" s="3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2:22" ht="15.75" customHeight="1" x14ac:dyDescent="0.25">
      <c r="B7" s="10"/>
      <c r="C7" s="34" t="s">
        <v>77</v>
      </c>
      <c r="D7" s="35"/>
      <c r="E7" s="35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</row>
    <row r="9" spans="2:22" ht="15" customHeight="1" x14ac:dyDescent="0.25">
      <c r="C9" s="36" t="s">
        <v>66</v>
      </c>
      <c r="D9" s="37" t="s">
        <v>79</v>
      </c>
      <c r="E9" s="37" t="s">
        <v>78</v>
      </c>
      <c r="F9" s="27" t="s">
        <v>89</v>
      </c>
      <c r="G9" s="28"/>
      <c r="H9" s="28"/>
      <c r="I9" s="28"/>
      <c r="J9" s="28"/>
      <c r="K9" s="28"/>
      <c r="L9" s="28"/>
      <c r="M9" s="29"/>
    </row>
    <row r="10" spans="2:22" ht="23.25" customHeight="1" x14ac:dyDescent="0.25">
      <c r="C10" s="36"/>
      <c r="D10" s="38"/>
      <c r="E10" s="38"/>
      <c r="F10" s="23" t="s">
        <v>90</v>
      </c>
      <c r="G10" s="23" t="s">
        <v>92</v>
      </c>
      <c r="H10" s="23" t="s">
        <v>93</v>
      </c>
      <c r="I10" s="23" t="s">
        <v>94</v>
      </c>
      <c r="J10" s="23" t="s">
        <v>95</v>
      </c>
      <c r="K10" s="23" t="s">
        <v>96</v>
      </c>
      <c r="L10" s="23" t="s">
        <v>97</v>
      </c>
      <c r="M10" s="23" t="s">
        <v>91</v>
      </c>
    </row>
    <row r="11" spans="2:22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J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 t="shared" si="0"/>
        <v>449162150.95999998</v>
      </c>
      <c r="J11" s="17">
        <f t="shared" si="0"/>
        <v>249272782.74000001</v>
      </c>
      <c r="K11" s="17">
        <f>+K12+K18+K28+K38+K54+K64+K72</f>
        <v>258272897.46000001</v>
      </c>
      <c r="L11" s="17">
        <f>+L12+L18+L28+L38+L54+L64+L72</f>
        <v>250369693.02000001</v>
      </c>
      <c r="M11" s="17">
        <f>+M12+M18+M28+M38+M54+M64+M72</f>
        <v>1950559970.7499998</v>
      </c>
    </row>
    <row r="12" spans="2:22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J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 t="shared" si="1"/>
        <v>248905313.59999999</v>
      </c>
      <c r="J12" s="15">
        <f t="shared" si="1"/>
        <v>249272782.74000001</v>
      </c>
      <c r="K12" s="15">
        <f>+K13+K14+K16+K17</f>
        <v>247600614.44999999</v>
      </c>
      <c r="L12" s="15">
        <f>+L13+L14+L16+L17</f>
        <v>249692245.40000001</v>
      </c>
      <c r="M12" s="15">
        <f>+M13+M14+M16+M17</f>
        <v>1738953402.7599998</v>
      </c>
      <c r="N12" s="19"/>
    </row>
    <row r="13" spans="2:22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4">
        <v>208296950.38999999</v>
      </c>
      <c r="J13" s="24">
        <v>208638442.62</v>
      </c>
      <c r="K13" s="24">
        <v>207243738.44999999</v>
      </c>
      <c r="L13" s="24">
        <v>208940009.83000001</v>
      </c>
      <c r="M13" s="25">
        <f>SUM(F13:L13)</f>
        <v>1455808077.0599999</v>
      </c>
    </row>
    <row r="14" spans="2:22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4">
        <v>9258971</v>
      </c>
      <c r="J14" s="24">
        <v>9247837.6799999997</v>
      </c>
      <c r="K14" s="24">
        <v>9177371</v>
      </c>
      <c r="L14" s="24">
        <v>9304571</v>
      </c>
      <c r="M14" s="25">
        <f>SUM(F14:L14)</f>
        <v>64765580.32</v>
      </c>
    </row>
    <row r="15" spans="2:22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16"/>
    </row>
    <row r="16" spans="2:22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4"/>
      <c r="J16" s="4"/>
      <c r="K16" s="4"/>
      <c r="L16" s="4"/>
      <c r="M16" s="16"/>
    </row>
    <row r="17" spans="3:13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4">
        <v>31349392.210000001</v>
      </c>
      <c r="J17" s="24">
        <v>31386502.440000001</v>
      </c>
      <c r="K17" s="24">
        <v>31179505</v>
      </c>
      <c r="L17" s="24">
        <v>31447664.57</v>
      </c>
      <c r="M17" s="25">
        <f>SUM(F17:L17)</f>
        <v>218379745.38</v>
      </c>
    </row>
    <row r="18" spans="3:13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J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143276299.18000001</v>
      </c>
      <c r="J18" s="15">
        <f t="shared" si="2"/>
        <v>0</v>
      </c>
      <c r="K18" s="15">
        <f>+K19+K20+K21+K22+K23+K24+K25+K26+K27</f>
        <v>4772539.58</v>
      </c>
      <c r="L18" s="15">
        <f>+L19+L20+L21+L22+L23+L24+L25+L26+L27</f>
        <v>0</v>
      </c>
      <c r="M18" s="15">
        <f>+M19+M20+M21+M22+M23+M24+M25+M26+M27</f>
        <v>148048838.75999999</v>
      </c>
    </row>
    <row r="19" spans="3:13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4"/>
      <c r="J19" s="4"/>
      <c r="K19" s="4"/>
      <c r="L19" s="4"/>
      <c r="M19" s="16"/>
    </row>
    <row r="20" spans="3:13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4"/>
      <c r="J20" s="4"/>
      <c r="K20" s="4"/>
      <c r="L20" s="4"/>
      <c r="M20" s="16"/>
    </row>
    <row r="21" spans="3:13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4"/>
      <c r="J21" s="4"/>
      <c r="K21" s="4"/>
      <c r="L21" s="4"/>
      <c r="M21" s="16"/>
    </row>
    <row r="22" spans="3:13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4"/>
      <c r="J22" s="4"/>
      <c r="K22" s="4"/>
      <c r="L22" s="4"/>
      <c r="M22" s="16"/>
    </row>
    <row r="23" spans="3:13" x14ac:dyDescent="0.25">
      <c r="C23" s="3" t="s">
        <v>12</v>
      </c>
      <c r="D23" s="14">
        <v>241535718</v>
      </c>
      <c r="E23" s="14">
        <v>241535718</v>
      </c>
      <c r="I23" s="26">
        <v>143276299.18000001</v>
      </c>
      <c r="J23" s="26"/>
      <c r="K23" s="26"/>
      <c r="L23" s="26"/>
      <c r="M23" s="15">
        <f>SUM(F23:L23)</f>
        <v>143276299.18000001</v>
      </c>
    </row>
    <row r="24" spans="3:13" x14ac:dyDescent="0.25">
      <c r="C24" s="3" t="s">
        <v>13</v>
      </c>
      <c r="D24" s="14">
        <v>144000000</v>
      </c>
      <c r="E24" s="14">
        <v>144000000</v>
      </c>
      <c r="M24" s="15">
        <f>SUM(F24:L24)</f>
        <v>0</v>
      </c>
    </row>
    <row r="25" spans="3:13" x14ac:dyDescent="0.25">
      <c r="C25" s="3" t="s">
        <v>14</v>
      </c>
      <c r="D25" s="14">
        <v>402818146</v>
      </c>
      <c r="E25" s="14">
        <v>402818146</v>
      </c>
      <c r="K25" s="26">
        <v>4249674.51</v>
      </c>
      <c r="L25" s="26"/>
      <c r="M25" s="15">
        <f>SUM(F25:L25)</f>
        <v>4249674.51</v>
      </c>
    </row>
    <row r="26" spans="3:13" x14ac:dyDescent="0.25">
      <c r="C26" s="3" t="s">
        <v>15</v>
      </c>
      <c r="D26" s="14">
        <v>516159174</v>
      </c>
      <c r="E26" s="14">
        <v>516159174</v>
      </c>
      <c r="K26" s="26">
        <v>522865.07</v>
      </c>
      <c r="L26" s="26"/>
      <c r="M26" s="15">
        <f>SUM(F26:L26)</f>
        <v>522865.07</v>
      </c>
    </row>
    <row r="27" spans="3:13" x14ac:dyDescent="0.25">
      <c r="C27" s="3" t="s">
        <v>16</v>
      </c>
      <c r="D27" s="14">
        <v>67121457</v>
      </c>
      <c r="E27" s="14">
        <v>67121457</v>
      </c>
      <c r="M27" s="16"/>
    </row>
    <row r="28" spans="3:13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M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0</v>
      </c>
      <c r="K28" s="15">
        <f t="shared" si="3"/>
        <v>2883537.5700000003</v>
      </c>
      <c r="L28" s="15">
        <f t="shared" si="3"/>
        <v>119136.74</v>
      </c>
      <c r="M28" s="15">
        <f t="shared" si="3"/>
        <v>3002674.31</v>
      </c>
    </row>
    <row r="29" spans="3:13" x14ac:dyDescent="0.25">
      <c r="C29" s="3" t="s">
        <v>18</v>
      </c>
      <c r="D29" s="14">
        <v>14010750</v>
      </c>
      <c r="E29" s="14">
        <v>14010750</v>
      </c>
      <c r="M29" s="16"/>
    </row>
    <row r="30" spans="3:13" x14ac:dyDescent="0.25">
      <c r="C30" s="3" t="s">
        <v>19</v>
      </c>
      <c r="D30" s="14">
        <v>25969635</v>
      </c>
      <c r="E30" s="14">
        <v>25969635</v>
      </c>
      <c r="M30" s="16"/>
    </row>
    <row r="31" spans="3:13" x14ac:dyDescent="0.25">
      <c r="C31" s="3" t="s">
        <v>20</v>
      </c>
      <c r="D31" s="14">
        <v>31419000</v>
      </c>
      <c r="E31" s="14">
        <v>31419000</v>
      </c>
      <c r="M31" s="16"/>
    </row>
    <row r="32" spans="3:13" x14ac:dyDescent="0.25">
      <c r="C32" s="3" t="s">
        <v>21</v>
      </c>
      <c r="D32" s="14">
        <v>10757050</v>
      </c>
      <c r="E32" s="14">
        <v>10757050</v>
      </c>
      <c r="M32" s="16"/>
    </row>
    <row r="33" spans="3:13" x14ac:dyDescent="0.25">
      <c r="C33" s="3" t="s">
        <v>22</v>
      </c>
      <c r="D33" s="14">
        <v>4656384</v>
      </c>
      <c r="E33" s="14">
        <v>4656384</v>
      </c>
      <c r="M33" s="16"/>
    </row>
    <row r="34" spans="3:13" x14ac:dyDescent="0.25">
      <c r="C34" s="3" t="s">
        <v>23</v>
      </c>
      <c r="D34" s="14">
        <v>6430992</v>
      </c>
      <c r="E34" s="14">
        <v>6430992</v>
      </c>
      <c r="K34" s="26">
        <v>27524.92</v>
      </c>
      <c r="L34" s="26"/>
      <c r="M34" s="15">
        <f>SUM(F34:L34)</f>
        <v>27524.92</v>
      </c>
    </row>
    <row r="35" spans="3:13" x14ac:dyDescent="0.25">
      <c r="C35" s="3" t="s">
        <v>24</v>
      </c>
      <c r="D35" s="14">
        <v>102095401</v>
      </c>
      <c r="E35" s="14">
        <v>102095401</v>
      </c>
      <c r="K35" s="26">
        <v>1114766.83</v>
      </c>
      <c r="L35" s="26"/>
      <c r="M35" s="15">
        <f>SUM(F35:L35)</f>
        <v>1114766.83</v>
      </c>
    </row>
    <row r="36" spans="3:13" x14ac:dyDescent="0.25">
      <c r="C36" s="3" t="s">
        <v>25</v>
      </c>
      <c r="D36" s="14">
        <v>0</v>
      </c>
      <c r="E36" s="14">
        <v>0</v>
      </c>
      <c r="M36" s="16"/>
    </row>
    <row r="37" spans="3:13" x14ac:dyDescent="0.25">
      <c r="C37" s="3" t="s">
        <v>26</v>
      </c>
      <c r="D37" s="14">
        <v>126505709</v>
      </c>
      <c r="E37" s="14">
        <v>126505709</v>
      </c>
      <c r="K37" s="26">
        <v>1741245.82</v>
      </c>
      <c r="L37" s="26">
        <v>119136.74</v>
      </c>
      <c r="M37" s="15">
        <f>SUM(F37:L37)</f>
        <v>1860382.56</v>
      </c>
    </row>
    <row r="38" spans="3:13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M38" si="4">+F39+F40+F44+F45+F46</f>
        <v>0</v>
      </c>
      <c r="G38" s="15">
        <f t="shared" si="4"/>
        <v>0</v>
      </c>
      <c r="H38" s="15">
        <f t="shared" si="4"/>
        <v>0</v>
      </c>
      <c r="I38" s="15">
        <f t="shared" si="4"/>
        <v>0</v>
      </c>
      <c r="J38" s="15">
        <f t="shared" si="4"/>
        <v>0</v>
      </c>
      <c r="K38" s="15">
        <f t="shared" si="4"/>
        <v>0</v>
      </c>
      <c r="L38" s="15"/>
      <c r="M38" s="15">
        <f t="shared" si="4"/>
        <v>0</v>
      </c>
    </row>
    <row r="39" spans="3:13" x14ac:dyDescent="0.25">
      <c r="C39" s="3" t="s">
        <v>28</v>
      </c>
      <c r="D39" s="14">
        <v>77500000</v>
      </c>
      <c r="E39" s="14">
        <v>77500000</v>
      </c>
      <c r="M39" s="16"/>
    </row>
    <row r="40" spans="3:13" x14ac:dyDescent="0.25">
      <c r="C40" s="3" t="s">
        <v>29</v>
      </c>
      <c r="D40" s="14">
        <v>2900000</v>
      </c>
      <c r="E40" s="14">
        <v>2900000</v>
      </c>
      <c r="M40" s="16"/>
    </row>
    <row r="41" spans="3:13" x14ac:dyDescent="0.25">
      <c r="C41" s="3" t="s">
        <v>30</v>
      </c>
      <c r="D41" s="19"/>
      <c r="E41" s="19"/>
      <c r="M41" s="16"/>
    </row>
    <row r="42" spans="3:13" x14ac:dyDescent="0.25">
      <c r="C42" s="3" t="s">
        <v>31</v>
      </c>
      <c r="D42" s="19"/>
      <c r="E42" s="19"/>
      <c r="M42" s="16"/>
    </row>
    <row r="43" spans="3:13" x14ac:dyDescent="0.25">
      <c r="C43" s="3" t="s">
        <v>32</v>
      </c>
      <c r="D43" s="19"/>
      <c r="E43" s="19"/>
      <c r="M43" s="16"/>
    </row>
    <row r="44" spans="3:13" x14ac:dyDescent="0.25">
      <c r="C44" s="3" t="s">
        <v>33</v>
      </c>
      <c r="D44" s="19"/>
      <c r="E44" s="19"/>
      <c r="M44" s="16"/>
    </row>
    <row r="45" spans="3:13" x14ac:dyDescent="0.25">
      <c r="C45" s="3" t="s">
        <v>34</v>
      </c>
      <c r="D45" s="14">
        <v>3000000</v>
      </c>
      <c r="E45" s="14">
        <v>3000000</v>
      </c>
      <c r="M45" s="16"/>
    </row>
    <row r="46" spans="3:13" x14ac:dyDescent="0.25">
      <c r="C46" s="3" t="s">
        <v>35</v>
      </c>
      <c r="D46" s="14">
        <v>90000000</v>
      </c>
      <c r="E46" s="14">
        <v>90000000</v>
      </c>
      <c r="M46" s="16"/>
    </row>
    <row r="47" spans="3:13" x14ac:dyDescent="0.25">
      <c r="C47" s="2" t="s">
        <v>36</v>
      </c>
      <c r="D47" s="18"/>
      <c r="E47" s="19"/>
      <c r="M47" s="16"/>
    </row>
    <row r="48" spans="3:13" x14ac:dyDescent="0.25">
      <c r="C48" s="3" t="s">
        <v>37</v>
      </c>
      <c r="D48" s="19"/>
      <c r="E48" s="19"/>
      <c r="M48" s="16"/>
    </row>
    <row r="49" spans="3:13" x14ac:dyDescent="0.25">
      <c r="C49" s="3" t="s">
        <v>38</v>
      </c>
      <c r="D49" s="19"/>
      <c r="E49" s="19"/>
      <c r="M49" s="16"/>
    </row>
    <row r="50" spans="3:13" x14ac:dyDescent="0.25">
      <c r="C50" s="3" t="s">
        <v>39</v>
      </c>
      <c r="D50" s="19"/>
      <c r="E50" s="19"/>
      <c r="M50" s="16"/>
    </row>
    <row r="51" spans="3:13" x14ac:dyDescent="0.25">
      <c r="C51" s="3" t="s">
        <v>40</v>
      </c>
      <c r="D51" s="19"/>
      <c r="E51" s="19"/>
      <c r="M51" s="16"/>
    </row>
    <row r="52" spans="3:13" x14ac:dyDescent="0.25">
      <c r="C52" s="3" t="s">
        <v>41</v>
      </c>
      <c r="D52" s="19"/>
      <c r="E52" s="19"/>
      <c r="M52" s="16"/>
    </row>
    <row r="53" spans="3:13" x14ac:dyDescent="0.25">
      <c r="C53" s="3" t="s">
        <v>42</v>
      </c>
      <c r="D53" s="19"/>
      <c r="E53" s="19"/>
      <c r="M53" s="16"/>
    </row>
    <row r="54" spans="3:13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M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56980538.18</v>
      </c>
      <c r="J54" s="15">
        <f t="shared" si="5"/>
        <v>0</v>
      </c>
      <c r="K54" s="15">
        <f>+K55+K56+K57+K58+K59+K60+K61+K62+K63</f>
        <v>3016205.86</v>
      </c>
      <c r="L54" s="15">
        <f>+L55+L56+L57+L58+L59+L60+L61+L62+L63</f>
        <v>558310.88</v>
      </c>
      <c r="M54" s="15">
        <f t="shared" si="5"/>
        <v>60555054.919999994</v>
      </c>
    </row>
    <row r="55" spans="3:13" x14ac:dyDescent="0.25">
      <c r="C55" s="3" t="s">
        <v>44</v>
      </c>
      <c r="D55" s="14">
        <v>118509583</v>
      </c>
      <c r="E55" s="14">
        <v>118509583</v>
      </c>
      <c r="I55" s="26">
        <v>56980538.18</v>
      </c>
      <c r="J55" s="26"/>
      <c r="K55" s="26"/>
      <c r="L55" s="26">
        <v>33532.980000000003</v>
      </c>
      <c r="M55" s="15">
        <f>SUM(F55:L55)</f>
        <v>57014071.159999996</v>
      </c>
    </row>
    <row r="56" spans="3:13" x14ac:dyDescent="0.25">
      <c r="C56" s="3" t="s">
        <v>45</v>
      </c>
      <c r="D56" s="14">
        <v>147101957</v>
      </c>
      <c r="E56" s="14">
        <v>147101957</v>
      </c>
      <c r="M56" s="16"/>
    </row>
    <row r="57" spans="3:13" x14ac:dyDescent="0.25">
      <c r="C57" s="3" t="s">
        <v>46</v>
      </c>
      <c r="D57" s="14">
        <v>56626377</v>
      </c>
      <c r="E57" s="14">
        <v>56626377</v>
      </c>
      <c r="K57" s="26">
        <v>3016205.86</v>
      </c>
      <c r="L57" s="26"/>
      <c r="M57" s="15">
        <f>SUM(F57:L57)</f>
        <v>3016205.86</v>
      </c>
    </row>
    <row r="58" spans="3:13" x14ac:dyDescent="0.25">
      <c r="C58" s="3" t="s">
        <v>47</v>
      </c>
      <c r="D58" s="14">
        <v>89115448</v>
      </c>
      <c r="E58" s="14">
        <v>89115448</v>
      </c>
      <c r="M58" s="16"/>
    </row>
    <row r="59" spans="3:13" x14ac:dyDescent="0.25">
      <c r="C59" s="3" t="s">
        <v>48</v>
      </c>
      <c r="D59" s="14">
        <v>173251494</v>
      </c>
      <c r="E59" s="14">
        <v>173251494</v>
      </c>
      <c r="L59" s="26">
        <v>524777.9</v>
      </c>
      <c r="M59" s="15">
        <f>SUM(F59:L59)</f>
        <v>524777.9</v>
      </c>
    </row>
    <row r="60" spans="3:13" x14ac:dyDescent="0.25">
      <c r="C60" s="3" t="s">
        <v>49</v>
      </c>
      <c r="D60" s="14">
        <v>37472029</v>
      </c>
      <c r="E60" s="14">
        <v>37472029</v>
      </c>
      <c r="M60" s="16"/>
    </row>
    <row r="61" spans="3:13" x14ac:dyDescent="0.25">
      <c r="C61" s="3" t="s">
        <v>50</v>
      </c>
      <c r="D61" s="14"/>
      <c r="E61" s="14"/>
      <c r="M61" s="16"/>
    </row>
    <row r="62" spans="3:13" x14ac:dyDescent="0.25">
      <c r="C62" s="3" t="s">
        <v>51</v>
      </c>
      <c r="D62" s="14">
        <v>94580288</v>
      </c>
      <c r="E62" s="14">
        <v>94580288</v>
      </c>
      <c r="M62" s="16"/>
    </row>
    <row r="63" spans="3:13" x14ac:dyDescent="0.25">
      <c r="C63" s="3" t="s">
        <v>52</v>
      </c>
      <c r="D63" s="19">
        <v>4000</v>
      </c>
      <c r="E63" s="19">
        <v>4000</v>
      </c>
      <c r="M63" s="16"/>
    </row>
    <row r="64" spans="3:13" x14ac:dyDescent="0.25">
      <c r="C64" s="2" t="s">
        <v>53</v>
      </c>
      <c r="D64" s="15">
        <f>+D65+D66</f>
        <v>0</v>
      </c>
      <c r="E64" s="15">
        <f>+E65+E66</f>
        <v>0</v>
      </c>
      <c r="M64" s="16"/>
    </row>
    <row r="65" spans="3:13" x14ac:dyDescent="0.25">
      <c r="C65" s="3" t="s">
        <v>54</v>
      </c>
      <c r="D65" s="14"/>
      <c r="E65" s="14"/>
      <c r="M65" s="16"/>
    </row>
    <row r="66" spans="3:13" x14ac:dyDescent="0.25">
      <c r="C66" s="3" t="s">
        <v>55</v>
      </c>
      <c r="D66" s="19"/>
      <c r="E66" s="19"/>
      <c r="M66" s="16"/>
    </row>
    <row r="67" spans="3:13" x14ac:dyDescent="0.25">
      <c r="C67" s="3" t="s">
        <v>56</v>
      </c>
      <c r="D67" s="19"/>
      <c r="E67" s="19"/>
      <c r="M67" s="16"/>
    </row>
    <row r="68" spans="3:13" x14ac:dyDescent="0.25">
      <c r="C68" s="3" t="s">
        <v>57</v>
      </c>
      <c r="D68" s="19"/>
      <c r="E68" s="19"/>
      <c r="M68" s="16"/>
    </row>
    <row r="69" spans="3:13" x14ac:dyDescent="0.25">
      <c r="C69" s="2" t="s">
        <v>58</v>
      </c>
      <c r="D69" s="18"/>
      <c r="E69" s="19"/>
      <c r="M69" s="16"/>
    </row>
    <row r="70" spans="3:13" x14ac:dyDescent="0.25">
      <c r="C70" s="3" t="s">
        <v>59</v>
      </c>
      <c r="D70" s="19"/>
      <c r="E70" s="19"/>
      <c r="M70" s="16"/>
    </row>
    <row r="71" spans="3:13" x14ac:dyDescent="0.25">
      <c r="C71" s="3" t="s">
        <v>60</v>
      </c>
      <c r="D71" s="19"/>
      <c r="E71" s="19"/>
      <c r="M71" s="16"/>
    </row>
    <row r="72" spans="3:13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M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>
        <f t="shared" si="6"/>
        <v>0</v>
      </c>
      <c r="K72" s="15">
        <f t="shared" si="6"/>
        <v>0</v>
      </c>
      <c r="L72" s="15"/>
      <c r="M72" s="15">
        <f t="shared" si="6"/>
        <v>0</v>
      </c>
    </row>
    <row r="73" spans="3:13" x14ac:dyDescent="0.25">
      <c r="C73" s="3" t="s">
        <v>62</v>
      </c>
      <c r="D73" s="19"/>
      <c r="E73" s="19"/>
      <c r="M73" s="16"/>
    </row>
    <row r="74" spans="3:13" x14ac:dyDescent="0.25">
      <c r="C74" s="3" t="s">
        <v>63</v>
      </c>
      <c r="D74" s="14">
        <v>13000000</v>
      </c>
      <c r="E74" s="14">
        <v>13000000</v>
      </c>
      <c r="M74" s="16"/>
    </row>
    <row r="75" spans="3:13" x14ac:dyDescent="0.25">
      <c r="C75" s="3" t="s">
        <v>64</v>
      </c>
      <c r="D75" s="19"/>
      <c r="E75" s="19"/>
      <c r="M75" s="16"/>
    </row>
    <row r="76" spans="3:13" x14ac:dyDescent="0.25">
      <c r="C76" s="1" t="s">
        <v>67</v>
      </c>
      <c r="D76" s="17">
        <f t="shared" ref="D76:M76" si="7">+D80</f>
        <v>58000000</v>
      </c>
      <c r="E76" s="17">
        <f t="shared" si="7"/>
        <v>58000000</v>
      </c>
      <c r="F76" s="17">
        <f t="shared" si="7"/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>
        <f t="shared" si="7"/>
        <v>0</v>
      </c>
      <c r="K76" s="17">
        <f t="shared" si="7"/>
        <v>0</v>
      </c>
      <c r="L76" s="17"/>
      <c r="M76" s="17">
        <f t="shared" si="7"/>
        <v>0</v>
      </c>
    </row>
    <row r="77" spans="3:13" x14ac:dyDescent="0.25">
      <c r="C77" s="2" t="s">
        <v>68</v>
      </c>
      <c r="D77" s="18"/>
      <c r="E77" s="19"/>
      <c r="M77" s="16"/>
    </row>
    <row r="78" spans="3:13" x14ac:dyDescent="0.25">
      <c r="C78" s="3" t="s">
        <v>69</v>
      </c>
      <c r="D78" s="19"/>
      <c r="E78" s="19"/>
      <c r="M78" s="16"/>
    </row>
    <row r="79" spans="3:13" x14ac:dyDescent="0.25">
      <c r="C79" s="3" t="s">
        <v>70</v>
      </c>
      <c r="D79" s="19"/>
      <c r="E79" s="19"/>
      <c r="M79" s="16"/>
    </row>
    <row r="80" spans="3:13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M80" si="8">+F81+F82</f>
        <v>0</v>
      </c>
      <c r="G80" s="15">
        <f t="shared" si="8"/>
        <v>0</v>
      </c>
      <c r="H80" s="15">
        <f t="shared" si="8"/>
        <v>0</v>
      </c>
      <c r="I80" s="15">
        <f t="shared" si="8"/>
        <v>0</v>
      </c>
      <c r="J80" s="15">
        <f t="shared" si="8"/>
        <v>0</v>
      </c>
      <c r="K80" s="15">
        <f t="shared" si="8"/>
        <v>0</v>
      </c>
      <c r="L80" s="15"/>
      <c r="M80" s="15">
        <f t="shared" si="8"/>
        <v>0</v>
      </c>
    </row>
    <row r="81" spans="3:13" x14ac:dyDescent="0.25">
      <c r="C81" s="3" t="s">
        <v>72</v>
      </c>
      <c r="D81" s="14"/>
      <c r="E81" s="14"/>
      <c r="M81" s="16"/>
    </row>
    <row r="82" spans="3:13" x14ac:dyDescent="0.25">
      <c r="C82" s="3" t="s">
        <v>73</v>
      </c>
      <c r="D82" s="14">
        <v>58000000</v>
      </c>
      <c r="E82" s="14">
        <v>58000000</v>
      </c>
      <c r="M82" s="16"/>
    </row>
    <row r="83" spans="3:13" x14ac:dyDescent="0.25">
      <c r="C83" s="2" t="s">
        <v>74</v>
      </c>
      <c r="D83" s="18"/>
      <c r="E83" s="19"/>
      <c r="M83" s="16"/>
    </row>
    <row r="84" spans="3:13" x14ac:dyDescent="0.25">
      <c r="C84" s="3" t="s">
        <v>75</v>
      </c>
      <c r="D84" s="19"/>
      <c r="E84" s="19"/>
      <c r="M84" s="16"/>
    </row>
    <row r="85" spans="3:13" x14ac:dyDescent="0.25">
      <c r="C85" s="5" t="s">
        <v>65</v>
      </c>
      <c r="D85" s="20">
        <f t="shared" ref="D85:L85" si="9">+D12+D18+D28+D38+D54+D64+D72+D80</f>
        <v>8119136254</v>
      </c>
      <c r="E85" s="20">
        <f t="shared" si="9"/>
        <v>8119136254</v>
      </c>
      <c r="F85" s="20">
        <f t="shared" si="9"/>
        <v>246963243.44</v>
      </c>
      <c r="G85" s="20">
        <f t="shared" si="9"/>
        <v>247400385.44999999</v>
      </c>
      <c r="H85" s="20">
        <f t="shared" si="9"/>
        <v>249118817.68000001</v>
      </c>
      <c r="I85" s="20">
        <f t="shared" si="9"/>
        <v>449162150.95999998</v>
      </c>
      <c r="J85" s="20">
        <f t="shared" si="9"/>
        <v>249272782.74000001</v>
      </c>
      <c r="K85" s="20">
        <f t="shared" si="9"/>
        <v>258272897.46000001</v>
      </c>
      <c r="L85" s="20">
        <f>+L12+L18+L28+L38+L54+L64+L72+L80</f>
        <v>250369693.02000001</v>
      </c>
      <c r="M85" s="20">
        <f>+M12+M18+M28+M38+M54+M64+M72+M80</f>
        <v>1950559970.7499998</v>
      </c>
    </row>
    <row r="87" spans="3:13" x14ac:dyDescent="0.25">
      <c r="C87" s="16" t="s">
        <v>85</v>
      </c>
    </row>
    <row r="90" spans="3:13" ht="15.75" thickBot="1" x14ac:dyDescent="0.3"/>
    <row r="91" spans="3:13" ht="26.25" customHeight="1" thickBot="1" x14ac:dyDescent="0.3">
      <c r="C91" s="13" t="s">
        <v>80</v>
      </c>
      <c r="E91" s="21"/>
      <c r="F91" s="21"/>
      <c r="G91" s="21"/>
      <c r="H91" s="21"/>
      <c r="I91" s="21"/>
      <c r="J91" s="21"/>
      <c r="K91" s="21"/>
      <c r="L91" s="21"/>
    </row>
    <row r="92" spans="3:13" ht="33.75" customHeight="1" thickBot="1" x14ac:dyDescent="0.3">
      <c r="C92" s="11" t="s">
        <v>81</v>
      </c>
      <c r="E92" s="22"/>
      <c r="F92" s="16"/>
      <c r="G92" s="16"/>
      <c r="H92" s="16"/>
      <c r="I92" s="16"/>
      <c r="J92" s="16"/>
      <c r="K92" s="16"/>
      <c r="L92" s="16"/>
    </row>
    <row r="93" spans="3:13" ht="45.75" thickBot="1" x14ac:dyDescent="0.3">
      <c r="C93" s="12" t="s">
        <v>82</v>
      </c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M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2023-08-10T13:22:09Z</cp:lastPrinted>
  <dcterms:created xsi:type="dcterms:W3CDTF">2021-07-29T18:58:50Z</dcterms:created>
  <dcterms:modified xsi:type="dcterms:W3CDTF">2023-08-10T13:27:07Z</dcterms:modified>
</cp:coreProperties>
</file>