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D237233B-390F-415B-9131-F7F710F8C227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2023'!$C$1:$O$105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1" l="1"/>
  <c r="O59" i="1"/>
  <c r="O58" i="1"/>
  <c r="O57" i="1"/>
  <c r="O55" i="1"/>
  <c r="O37" i="1"/>
  <c r="O35" i="1"/>
  <c r="O34" i="1"/>
  <c r="O26" i="1"/>
  <c r="O25" i="1"/>
  <c r="O24" i="1"/>
  <c r="O23" i="1"/>
  <c r="O17" i="1"/>
  <c r="O14" i="1"/>
  <c r="O13" i="1"/>
  <c r="O12" i="1"/>
  <c r="N54" i="1"/>
  <c r="N28" i="1"/>
  <c r="N12" i="1"/>
  <c r="M54" i="1"/>
  <c r="M28" i="1"/>
  <c r="M12" i="1"/>
  <c r="L18" i="1"/>
  <c r="L28" i="1"/>
  <c r="L54" i="1"/>
  <c r="L12" i="1"/>
  <c r="L85" i="1" s="1"/>
  <c r="K12" i="1"/>
  <c r="K80" i="1"/>
  <c r="K76" i="1"/>
  <c r="K72" i="1"/>
  <c r="K54" i="1"/>
  <c r="I38" i="1"/>
  <c r="J38" i="1"/>
  <c r="K38" i="1"/>
  <c r="I28" i="1"/>
  <c r="J28" i="1"/>
  <c r="K28" i="1"/>
  <c r="K11" i="1" s="1"/>
  <c r="K18" i="1"/>
  <c r="J80" i="1"/>
  <c r="J76" i="1" s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O72" i="1"/>
  <c r="F54" i="1"/>
  <c r="F28" i="1"/>
  <c r="F38" i="1"/>
  <c r="O38" i="1"/>
  <c r="F80" i="1"/>
  <c r="F76" i="1" s="1"/>
  <c r="O80" i="1"/>
  <c r="O76" i="1" s="1"/>
  <c r="O54" i="1" l="1"/>
  <c r="O18" i="1"/>
  <c r="N85" i="1"/>
  <c r="N11" i="1"/>
  <c r="M85" i="1"/>
  <c r="M11" i="1"/>
  <c r="L11" i="1"/>
  <c r="O28" i="1"/>
  <c r="K85" i="1"/>
  <c r="H85" i="1"/>
  <c r="I85" i="1"/>
  <c r="J85" i="1"/>
  <c r="J11" i="1"/>
  <c r="I11" i="1"/>
  <c r="H11" i="1"/>
  <c r="G85" i="1"/>
  <c r="G11" i="1"/>
  <c r="F18" i="1"/>
  <c r="F12" i="1"/>
  <c r="O11" i="1" l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<sst xmlns="http://schemas.openxmlformats.org/spreadsheetml/2006/main" count="100" uniqueCount="100">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</sst>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4" fontId="0" fillId="0" borderId="0" xfId="1" applyNumberFormat="1" applyFont="1"/>
    <xf numFmtId="43" fontId="0" fillId="0" borderId="0" xfId="1" applyFont="1"/>
    <xf numFmtId="43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X100"/>
  <sheetViews>
    <sheetView showGridLines="0" tabSelected="1" topLeftCell="C75" workbookViewId="0">
      <selection activeCell="C99" sqref="C99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4" width="15.28515625" customWidth="1"/>
    <col min="15" max="15" width="15.140625" bestFit="1" customWidth="1"/>
  </cols>
  <sheetData>
    <row r="3" spans="2:24" ht="28.5" customHeight="1" x14ac:dyDescent="0.25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ht="21" customHeight="1" x14ac:dyDescent="0.25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5.75" x14ac:dyDescent="0.25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4" ht="15.75" customHeight="1" x14ac:dyDescent="0.25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2:24" ht="15.75" customHeight="1" x14ac:dyDescent="0.25">
      <c r="B7" s="10"/>
      <c r="C7" s="36" t="s">
        <v>77</v>
      </c>
      <c r="D7" s="37"/>
      <c r="E7" s="37"/>
      <c r="F7" s="10"/>
      <c r="G7" s="10"/>
      <c r="H7" s="10"/>
      <c r="I7" s="10"/>
      <c r="J7" s="1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</row>
    <row r="9" spans="2:24" ht="15" customHeight="1" x14ac:dyDescent="0.25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0"/>
      <c r="I9" s="30"/>
      <c r="J9" s="30"/>
      <c r="K9" s="30"/>
      <c r="L9" s="30"/>
      <c r="M9" s="30"/>
      <c r="N9" s="30"/>
      <c r="O9" s="31"/>
    </row>
    <row r="10" spans="2:24" ht="23.25" customHeight="1" x14ac:dyDescent="0.25">
      <c r="C10" s="38"/>
      <c r="D10" s="40"/>
      <c r="E10" s="40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97</v>
      </c>
      <c r="M10" s="23" t="s">
        <v>98</v>
      </c>
      <c r="N10" s="23" t="s">
        <v>99</v>
      </c>
      <c r="O10" s="23" t="s">
        <v>91</v>
      </c>
    </row>
    <row r="11" spans="2:24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>+K12+K18+K28+K38+K54+K64+K72</f>
        <v>258272897.46000001</v>
      </c>
      <c r="L11" s="17">
        <f>+L12+L18+L28+L38+L54+L64+L72</f>
        <v>250369693.02000001</v>
      </c>
      <c r="M11" s="17">
        <f>+M12+M18+M28+M38+M54+M64+M72</f>
        <v>263809953.49000001</v>
      </c>
      <c r="N11" s="17">
        <f>+N12+N18+N28+N38+N54+N64+N72</f>
        <v>261792640.60000002</v>
      </c>
      <c r="O11" s="17">
        <f>+O12+O18+O28+O38+O54+O64+O72</f>
        <v>2476162564.8399997</v>
      </c>
    </row>
    <row r="12" spans="2:24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 t="shared" si="1"/>
        <v>248905313.59999999</v>
      </c>
      <c r="J12" s="15">
        <f t="shared" si="1"/>
        <v>249272782.74000001</v>
      </c>
      <c r="K12" s="15">
        <f>+K13+K14+K16+K17</f>
        <v>247600614.44999999</v>
      </c>
      <c r="L12" s="15">
        <f>+L13+L14+L16+L17</f>
        <v>249692245.40000001</v>
      </c>
      <c r="M12" s="15">
        <f>+M13+M14+M16+M17</f>
        <v>250633781.49000001</v>
      </c>
      <c r="N12" s="15">
        <f>+N13+N14+N16+N17</f>
        <v>247930552.52000001</v>
      </c>
      <c r="O12" s="15">
        <f>+O13+O14+O16+O17</f>
        <v>2237517736.77</v>
      </c>
      <c r="P12" s="19"/>
    </row>
    <row r="13" spans="2:24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4">
        <v>208940009.83000001</v>
      </c>
      <c r="M13" s="24">
        <v>209741258.06999999</v>
      </c>
      <c r="N13" s="24">
        <v>207219028.87</v>
      </c>
      <c r="O13" s="25">
        <f>SUM(F13:N13)</f>
        <v>1872768364</v>
      </c>
    </row>
    <row r="14" spans="2:24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4">
        <v>9304571</v>
      </c>
      <c r="M14" s="24">
        <v>9337071</v>
      </c>
      <c r="N14" s="24">
        <v>9524671</v>
      </c>
      <c r="O14" s="25">
        <f>SUM(F14:N14)</f>
        <v>83627322.319999993</v>
      </c>
    </row>
    <row r="15" spans="2:24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16"/>
    </row>
    <row r="16" spans="2:24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4"/>
      <c r="M16" s="4"/>
      <c r="N16" s="4"/>
      <c r="O16" s="16"/>
    </row>
    <row r="17" spans="3:15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4">
        <v>31447664.57</v>
      </c>
      <c r="M17" s="24">
        <v>31555452.420000002</v>
      </c>
      <c r="N17" s="24">
        <v>31186852.649999999</v>
      </c>
      <c r="O17" s="25">
        <f>SUM(F17:N17)</f>
        <v>281122050.44999999</v>
      </c>
    </row>
    <row r="18" spans="3:15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143276299.18000001</v>
      </c>
      <c r="J18" s="15">
        <f t="shared" si="2"/>
        <v>0</v>
      </c>
      <c r="K18" s="15">
        <f>+K19+K20+K21+K22+K23+K24+K25+K26+K27</f>
        <v>4772539.58</v>
      </c>
      <c r="L18" s="15">
        <f>+L19+L20+L21+L22+L23+L24+L25+L26+L27</f>
        <v>0</v>
      </c>
      <c r="M18" s="15"/>
      <c r="N18" s="15"/>
      <c r="O18" s="15">
        <f>+O19+O20+O21+O22+O23+O24+O25+O26+O27</f>
        <v>148048838.75999999</v>
      </c>
    </row>
    <row r="19" spans="3:15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4"/>
      <c r="M19" s="4"/>
      <c r="N19" s="4"/>
      <c r="O19" s="16"/>
    </row>
    <row r="20" spans="3:15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4"/>
      <c r="M20" s="4"/>
      <c r="N20" s="4"/>
      <c r="O20" s="16"/>
    </row>
    <row r="21" spans="3:15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4"/>
      <c r="M21" s="4"/>
      <c r="N21" s="4"/>
      <c r="O21" s="16"/>
    </row>
    <row r="22" spans="3:15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4"/>
      <c r="M22" s="4"/>
      <c r="N22" s="4"/>
      <c r="O22" s="16"/>
    </row>
    <row r="23" spans="3:15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26"/>
      <c r="M23" s="26"/>
      <c r="N23" s="26"/>
      <c r="O23" s="15">
        <f>SUM(F23:N23)</f>
        <v>143276299.18000001</v>
      </c>
    </row>
    <row r="24" spans="3:15" x14ac:dyDescent="0.25">
      <c r="C24" s="3" t="s">
        <v>13</v>
      </c>
      <c r="D24" s="14">
        <v>144000000</v>
      </c>
      <c r="E24" s="14">
        <v>144000000</v>
      </c>
      <c r="O24" s="15">
        <f>SUM(F24:N24)</f>
        <v>0</v>
      </c>
    </row>
    <row r="25" spans="3:15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26"/>
      <c r="M25" s="26"/>
      <c r="N25" s="26"/>
      <c r="O25" s="15">
        <f>SUM(F25:N25)</f>
        <v>4249674.51</v>
      </c>
    </row>
    <row r="26" spans="3:15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26"/>
      <c r="M26" s="26"/>
      <c r="N26" s="26"/>
      <c r="O26" s="15">
        <f>SUM(F26:N26)</f>
        <v>522865.07</v>
      </c>
    </row>
    <row r="27" spans="3:15" x14ac:dyDescent="0.25">
      <c r="C27" s="3" t="s">
        <v>16</v>
      </c>
      <c r="D27" s="14">
        <v>67121457</v>
      </c>
      <c r="E27" s="14">
        <v>67121457</v>
      </c>
      <c r="O27" s="16"/>
    </row>
    <row r="28" spans="3:15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O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0</v>
      </c>
      <c r="K28" s="15">
        <f t="shared" si="3"/>
        <v>2883537.5700000003</v>
      </c>
      <c r="L28" s="15">
        <f t="shared" si="3"/>
        <v>119136.74</v>
      </c>
      <c r="M28" s="15">
        <f t="shared" si="3"/>
        <v>0</v>
      </c>
      <c r="N28" s="15">
        <f t="shared" si="3"/>
        <v>0</v>
      </c>
      <c r="O28" s="15">
        <f t="shared" si="3"/>
        <v>3002674.31</v>
      </c>
    </row>
    <row r="29" spans="3:15" x14ac:dyDescent="0.25">
      <c r="C29" s="3" t="s">
        <v>18</v>
      </c>
      <c r="D29" s="14">
        <v>14010750</v>
      </c>
      <c r="E29" s="14">
        <v>14010750</v>
      </c>
      <c r="O29" s="16"/>
    </row>
    <row r="30" spans="3:15" x14ac:dyDescent="0.25">
      <c r="C30" s="3" t="s">
        <v>19</v>
      </c>
      <c r="D30" s="14">
        <v>25969635</v>
      </c>
      <c r="E30" s="14">
        <v>25969635</v>
      </c>
      <c r="O30" s="16"/>
    </row>
    <row r="31" spans="3:15" x14ac:dyDescent="0.25">
      <c r="C31" s="3" t="s">
        <v>20</v>
      </c>
      <c r="D31" s="14">
        <v>31419000</v>
      </c>
      <c r="E31" s="14">
        <v>31419000</v>
      </c>
      <c r="O31" s="16"/>
    </row>
    <row r="32" spans="3:15" x14ac:dyDescent="0.25">
      <c r="C32" s="3" t="s">
        <v>21</v>
      </c>
      <c r="D32" s="14">
        <v>10757050</v>
      </c>
      <c r="E32" s="14">
        <v>10757050</v>
      </c>
      <c r="O32" s="16"/>
    </row>
    <row r="33" spans="3:15" x14ac:dyDescent="0.25">
      <c r="C33" s="3" t="s">
        <v>22</v>
      </c>
      <c r="D33" s="14">
        <v>4656384</v>
      </c>
      <c r="E33" s="14">
        <v>4656384</v>
      </c>
      <c r="O33" s="16"/>
    </row>
    <row r="34" spans="3:15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26"/>
      <c r="M34" s="26"/>
      <c r="N34" s="26"/>
      <c r="O34" s="15">
        <f>SUM(F34:N34)</f>
        <v>27524.92</v>
      </c>
    </row>
    <row r="35" spans="3:15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26"/>
      <c r="M35" s="26"/>
      <c r="N35" s="26"/>
      <c r="O35" s="15">
        <f>SUM(F35:N35)</f>
        <v>1114766.83</v>
      </c>
    </row>
    <row r="36" spans="3:15" x14ac:dyDescent="0.25">
      <c r="C36" s="3" t="s">
        <v>25</v>
      </c>
      <c r="D36" s="14">
        <v>0</v>
      </c>
      <c r="E36" s="14">
        <v>0</v>
      </c>
      <c r="O36" s="16"/>
    </row>
    <row r="37" spans="3:15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26">
        <v>119136.74</v>
      </c>
      <c r="M37" s="26"/>
      <c r="N37" s="26"/>
      <c r="O37" s="15">
        <f>SUM(F37:N37)</f>
        <v>1860382.56</v>
      </c>
    </row>
    <row r="38" spans="3:15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O38" si="4">+F39+F40+F44+F45+F46</f>
        <v>0</v>
      </c>
      <c r="G38" s="15">
        <f t="shared" si="4"/>
        <v>0</v>
      </c>
      <c r="H38" s="15">
        <f t="shared" si="4"/>
        <v>0</v>
      </c>
      <c r="I38" s="15">
        <f t="shared" si="4"/>
        <v>0</v>
      </c>
      <c r="J38" s="15">
        <f t="shared" si="4"/>
        <v>0</v>
      </c>
      <c r="K38" s="15">
        <f t="shared" si="4"/>
        <v>0</v>
      </c>
      <c r="L38" s="15"/>
      <c r="M38" s="15"/>
      <c r="N38" s="15"/>
      <c r="O38" s="15">
        <f t="shared" si="4"/>
        <v>0</v>
      </c>
    </row>
    <row r="39" spans="3:15" x14ac:dyDescent="0.25">
      <c r="C39" s="3" t="s">
        <v>28</v>
      </c>
      <c r="D39" s="14">
        <v>77500000</v>
      </c>
      <c r="E39" s="14">
        <v>77500000</v>
      </c>
      <c r="O39" s="16"/>
    </row>
    <row r="40" spans="3:15" x14ac:dyDescent="0.25">
      <c r="C40" s="3" t="s">
        <v>29</v>
      </c>
      <c r="D40" s="14">
        <v>2900000</v>
      </c>
      <c r="E40" s="14">
        <v>2900000</v>
      </c>
      <c r="O40" s="16"/>
    </row>
    <row r="41" spans="3:15" x14ac:dyDescent="0.25">
      <c r="C41" s="3" t="s">
        <v>30</v>
      </c>
      <c r="D41" s="19"/>
      <c r="E41" s="19"/>
      <c r="O41" s="16"/>
    </row>
    <row r="42" spans="3:15" x14ac:dyDescent="0.25">
      <c r="C42" s="3" t="s">
        <v>31</v>
      </c>
      <c r="D42" s="19"/>
      <c r="E42" s="19"/>
      <c r="O42" s="16"/>
    </row>
    <row r="43" spans="3:15" x14ac:dyDescent="0.25">
      <c r="C43" s="3" t="s">
        <v>32</v>
      </c>
      <c r="D43" s="19"/>
      <c r="E43" s="19"/>
      <c r="O43" s="16"/>
    </row>
    <row r="44" spans="3:15" x14ac:dyDescent="0.25">
      <c r="C44" s="3" t="s">
        <v>33</v>
      </c>
      <c r="D44" s="19"/>
      <c r="E44" s="19"/>
      <c r="O44" s="16"/>
    </row>
    <row r="45" spans="3:15" x14ac:dyDescent="0.25">
      <c r="C45" s="3" t="s">
        <v>34</v>
      </c>
      <c r="D45" s="14">
        <v>3000000</v>
      </c>
      <c r="E45" s="14">
        <v>3000000</v>
      </c>
      <c r="O45" s="16"/>
    </row>
    <row r="46" spans="3:15" x14ac:dyDescent="0.25">
      <c r="C46" s="3" t="s">
        <v>35</v>
      </c>
      <c r="D46" s="14">
        <v>90000000</v>
      </c>
      <c r="E46" s="14">
        <v>90000000</v>
      </c>
      <c r="O46" s="16"/>
    </row>
    <row r="47" spans="3:15" x14ac:dyDescent="0.25">
      <c r="C47" s="2" t="s">
        <v>36</v>
      </c>
      <c r="D47" s="18"/>
      <c r="E47" s="19"/>
      <c r="O47" s="16"/>
    </row>
    <row r="48" spans="3:15" x14ac:dyDescent="0.25">
      <c r="C48" s="3" t="s">
        <v>37</v>
      </c>
      <c r="D48" s="19"/>
      <c r="E48" s="19"/>
      <c r="O48" s="16"/>
    </row>
    <row r="49" spans="3:15" x14ac:dyDescent="0.25">
      <c r="C49" s="3" t="s">
        <v>38</v>
      </c>
      <c r="D49" s="19"/>
      <c r="E49" s="19"/>
      <c r="O49" s="16"/>
    </row>
    <row r="50" spans="3:15" x14ac:dyDescent="0.25">
      <c r="C50" s="3" t="s">
        <v>39</v>
      </c>
      <c r="D50" s="19"/>
      <c r="E50" s="19"/>
      <c r="O50" s="16"/>
    </row>
    <row r="51" spans="3:15" x14ac:dyDescent="0.25">
      <c r="C51" s="3" t="s">
        <v>40</v>
      </c>
      <c r="D51" s="19"/>
      <c r="E51" s="19"/>
      <c r="O51" s="16"/>
    </row>
    <row r="52" spans="3:15" x14ac:dyDescent="0.25">
      <c r="C52" s="3" t="s">
        <v>41</v>
      </c>
      <c r="D52" s="19"/>
      <c r="E52" s="19"/>
      <c r="O52" s="16"/>
    </row>
    <row r="53" spans="3:15" x14ac:dyDescent="0.25">
      <c r="C53" s="3" t="s">
        <v>42</v>
      </c>
      <c r="D53" s="19"/>
      <c r="E53" s="19"/>
      <c r="O53" s="16"/>
    </row>
    <row r="54" spans="3:15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J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56980538.18</v>
      </c>
      <c r="J54" s="15">
        <f t="shared" si="5"/>
        <v>0</v>
      </c>
      <c r="K54" s="15">
        <f>+K55+K56+K57+K58+K59+K60+K61+K62+K63</f>
        <v>3016205.86</v>
      </c>
      <c r="L54" s="15">
        <f>+L55+L56+L57+L58+L59+L60+L61+L62+L63</f>
        <v>558310.88</v>
      </c>
      <c r="M54" s="15">
        <f>+M55+M56+M57+M58+M59+M60+M61+M62+M63</f>
        <v>13176172</v>
      </c>
      <c r="N54" s="15">
        <f>+N55+N56+N57+N58+N59+N60+N61+N62+N63</f>
        <v>13862088.08</v>
      </c>
      <c r="O54" s="15">
        <f>+O55+O56+O57+O58+O59+O60+O61+O62+O63</f>
        <v>87593315</v>
      </c>
    </row>
    <row r="55" spans="3:15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26">
        <v>33532.980000000003</v>
      </c>
      <c r="M55" s="26"/>
      <c r="N55" s="26"/>
      <c r="O55" s="15">
        <f>SUM(F55:N55)</f>
        <v>57014071.159999996</v>
      </c>
    </row>
    <row r="56" spans="3:15" x14ac:dyDescent="0.25">
      <c r="C56" s="3" t="s">
        <v>45</v>
      </c>
      <c r="D56" s="14">
        <v>147101957</v>
      </c>
      <c r="E56" s="14">
        <v>147101957</v>
      </c>
      <c r="O56" s="16"/>
    </row>
    <row r="57" spans="3:15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26"/>
      <c r="M57" s="26"/>
      <c r="N57" s="26"/>
      <c r="O57" s="15">
        <f>SUM(F57:N57)</f>
        <v>3016205.86</v>
      </c>
    </row>
    <row r="58" spans="3:15" x14ac:dyDescent="0.25">
      <c r="C58" s="3" t="s">
        <v>47</v>
      </c>
      <c r="D58" s="14">
        <v>89115448</v>
      </c>
      <c r="E58" s="14">
        <v>89115448</v>
      </c>
      <c r="M58" s="26">
        <v>13176172</v>
      </c>
      <c r="N58" s="26">
        <v>10944000</v>
      </c>
      <c r="O58" s="15">
        <f>SUM(F58:N58)</f>
        <v>24120172</v>
      </c>
    </row>
    <row r="59" spans="3:15" x14ac:dyDescent="0.25">
      <c r="C59" s="3" t="s">
        <v>48</v>
      </c>
      <c r="D59" s="14">
        <v>173251494</v>
      </c>
      <c r="E59" s="14">
        <v>173251494</v>
      </c>
      <c r="L59" s="26">
        <v>524777.9</v>
      </c>
      <c r="M59" s="26"/>
      <c r="N59" s="26">
        <v>2918088.08</v>
      </c>
      <c r="O59" s="15">
        <f>SUM(F59:N59)</f>
        <v>3442865.98</v>
      </c>
    </row>
    <row r="60" spans="3:15" x14ac:dyDescent="0.25">
      <c r="C60" s="3" t="s">
        <v>49</v>
      </c>
      <c r="D60" s="14">
        <v>37472029</v>
      </c>
      <c r="E60" s="14">
        <v>37472029</v>
      </c>
      <c r="O60" s="16"/>
    </row>
    <row r="61" spans="3:15" x14ac:dyDescent="0.25">
      <c r="C61" s="3" t="s">
        <v>50</v>
      </c>
      <c r="D61" s="14"/>
      <c r="E61" s="14"/>
      <c r="O61" s="16"/>
    </row>
    <row r="62" spans="3:15" x14ac:dyDescent="0.25">
      <c r="C62" s="3" t="s">
        <v>51</v>
      </c>
      <c r="D62" s="14">
        <v>94580288</v>
      </c>
      <c r="E62" s="14">
        <v>94580288</v>
      </c>
      <c r="O62" s="16"/>
    </row>
    <row r="63" spans="3:15" x14ac:dyDescent="0.25">
      <c r="C63" s="3" t="s">
        <v>52</v>
      </c>
      <c r="D63" s="19">
        <v>4000</v>
      </c>
      <c r="E63" s="19">
        <v>4000</v>
      </c>
      <c r="O63" s="16"/>
    </row>
    <row r="64" spans="3:15" x14ac:dyDescent="0.25">
      <c r="C64" s="2" t="s">
        <v>53</v>
      </c>
      <c r="D64" s="15">
        <f>+D65+D66</f>
        <v>0</v>
      </c>
      <c r="E64" s="15">
        <f>+E65+E66</f>
        <v>0</v>
      </c>
      <c r="O64" s="16"/>
    </row>
    <row r="65" spans="3:15" x14ac:dyDescent="0.25">
      <c r="C65" s="3" t="s">
        <v>54</v>
      </c>
      <c r="D65" s="14"/>
      <c r="E65" s="14"/>
      <c r="O65" s="16"/>
    </row>
    <row r="66" spans="3:15" x14ac:dyDescent="0.25">
      <c r="C66" s="3" t="s">
        <v>55</v>
      </c>
      <c r="D66" s="19"/>
      <c r="E66" s="19"/>
      <c r="O66" s="16"/>
    </row>
    <row r="67" spans="3:15" x14ac:dyDescent="0.25">
      <c r="C67" s="3" t="s">
        <v>56</v>
      </c>
      <c r="D67" s="19"/>
      <c r="E67" s="19"/>
      <c r="O67" s="16"/>
    </row>
    <row r="68" spans="3:15" x14ac:dyDescent="0.25">
      <c r="C68" s="3" t="s">
        <v>57</v>
      </c>
      <c r="D68" s="19"/>
      <c r="E68" s="19"/>
      <c r="O68" s="16"/>
    </row>
    <row r="69" spans="3:15" x14ac:dyDescent="0.25">
      <c r="C69" s="2" t="s">
        <v>58</v>
      </c>
      <c r="D69" s="18"/>
      <c r="E69" s="19"/>
      <c r="O69" s="16"/>
    </row>
    <row r="70" spans="3:15" x14ac:dyDescent="0.25">
      <c r="C70" s="3" t="s">
        <v>59</v>
      </c>
      <c r="D70" s="19"/>
      <c r="E70" s="19"/>
      <c r="O70" s="16"/>
    </row>
    <row r="71" spans="3:15" x14ac:dyDescent="0.25">
      <c r="C71" s="3" t="s">
        <v>60</v>
      </c>
      <c r="D71" s="19"/>
      <c r="E71" s="19"/>
      <c r="O71" s="16"/>
    </row>
    <row r="72" spans="3:15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O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>
        <f t="shared" si="6"/>
        <v>0</v>
      </c>
      <c r="K72" s="15">
        <f t="shared" si="6"/>
        <v>0</v>
      </c>
      <c r="L72" s="15"/>
      <c r="M72" s="15"/>
      <c r="N72" s="15"/>
      <c r="O72" s="15">
        <f t="shared" si="6"/>
        <v>0</v>
      </c>
    </row>
    <row r="73" spans="3:15" x14ac:dyDescent="0.25">
      <c r="C73" s="3" t="s">
        <v>62</v>
      </c>
      <c r="D73" s="19"/>
      <c r="E73" s="19"/>
      <c r="O73" s="16"/>
    </row>
    <row r="74" spans="3:15" x14ac:dyDescent="0.25">
      <c r="C74" s="3" t="s">
        <v>63</v>
      </c>
      <c r="D74" s="14">
        <v>13000000</v>
      </c>
      <c r="E74" s="14">
        <v>13000000</v>
      </c>
      <c r="O74" s="16"/>
    </row>
    <row r="75" spans="3:15" x14ac:dyDescent="0.25">
      <c r="C75" s="3" t="s">
        <v>64</v>
      </c>
      <c r="D75" s="19"/>
      <c r="E75" s="19"/>
      <c r="O75" s="16"/>
    </row>
    <row r="76" spans="3:15" x14ac:dyDescent="0.25">
      <c r="C76" s="1" t="s">
        <v>67</v>
      </c>
      <c r="D76" s="17">
        <f t="shared" ref="D76:O76" si="7">+D80</f>
        <v>58000000</v>
      </c>
      <c r="E76" s="17">
        <f t="shared" si="7"/>
        <v>58000000</v>
      </c>
      <c r="F76" s="17">
        <f t="shared" si="7"/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>
        <f t="shared" si="7"/>
        <v>0</v>
      </c>
      <c r="K76" s="17">
        <f t="shared" si="7"/>
        <v>0</v>
      </c>
      <c r="L76" s="17"/>
      <c r="M76" s="17"/>
      <c r="N76" s="17"/>
      <c r="O76" s="17">
        <f t="shared" si="7"/>
        <v>0</v>
      </c>
    </row>
    <row r="77" spans="3:15" x14ac:dyDescent="0.25">
      <c r="C77" s="2" t="s">
        <v>68</v>
      </c>
      <c r="D77" s="18"/>
      <c r="E77" s="19"/>
      <c r="O77" s="16"/>
    </row>
    <row r="78" spans="3:15" x14ac:dyDescent="0.25">
      <c r="C78" s="3" t="s">
        <v>69</v>
      </c>
      <c r="D78" s="19"/>
      <c r="E78" s="19"/>
      <c r="O78" s="16"/>
    </row>
    <row r="79" spans="3:15" x14ac:dyDescent="0.25">
      <c r="C79" s="3" t="s">
        <v>70</v>
      </c>
      <c r="D79" s="19"/>
      <c r="E79" s="19"/>
      <c r="O79" s="16"/>
    </row>
    <row r="80" spans="3:15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O80" si="8">+F81+F82</f>
        <v>0</v>
      </c>
      <c r="G80" s="15">
        <f t="shared" si="8"/>
        <v>0</v>
      </c>
      <c r="H80" s="15">
        <f t="shared" si="8"/>
        <v>0</v>
      </c>
      <c r="I80" s="15">
        <f t="shared" si="8"/>
        <v>0</v>
      </c>
      <c r="J80" s="15">
        <f t="shared" si="8"/>
        <v>0</v>
      </c>
      <c r="K80" s="15">
        <f t="shared" si="8"/>
        <v>0</v>
      </c>
      <c r="L80" s="15"/>
      <c r="M80" s="15"/>
      <c r="N80" s="15"/>
      <c r="O80" s="15">
        <f t="shared" si="8"/>
        <v>0</v>
      </c>
    </row>
    <row r="81" spans="3:15" x14ac:dyDescent="0.25">
      <c r="C81" s="3" t="s">
        <v>72</v>
      </c>
      <c r="D81" s="14"/>
      <c r="E81" s="14"/>
      <c r="O81" s="16"/>
    </row>
    <row r="82" spans="3:15" x14ac:dyDescent="0.25">
      <c r="C82" s="3" t="s">
        <v>73</v>
      </c>
      <c r="D82" s="14">
        <v>58000000</v>
      </c>
      <c r="E82" s="14">
        <v>58000000</v>
      </c>
      <c r="O82" s="16"/>
    </row>
    <row r="83" spans="3:15" x14ac:dyDescent="0.25">
      <c r="C83" s="2" t="s">
        <v>74</v>
      </c>
      <c r="D83" s="18"/>
      <c r="E83" s="19"/>
      <c r="O83" s="16"/>
    </row>
    <row r="84" spans="3:15" x14ac:dyDescent="0.25">
      <c r="C84" s="3" t="s">
        <v>75</v>
      </c>
      <c r="D84" s="19"/>
      <c r="E84" s="19"/>
      <c r="O84" s="16"/>
    </row>
    <row r="85" spans="3:15" x14ac:dyDescent="0.25">
      <c r="C85" s="5" t="s">
        <v>65</v>
      </c>
      <c r="D85" s="20">
        <f t="shared" ref="D85:K85" si="9">+D12+D18+D28+D38+D54+D64+D72+D80</f>
        <v>8119136254</v>
      </c>
      <c r="E85" s="20">
        <f t="shared" si="9"/>
        <v>8119136254</v>
      </c>
      <c r="F85" s="20">
        <f t="shared" si="9"/>
        <v>246963243.44</v>
      </c>
      <c r="G85" s="20">
        <f t="shared" si="9"/>
        <v>247400385.44999999</v>
      </c>
      <c r="H85" s="20">
        <f t="shared" si="9"/>
        <v>249118817.68000001</v>
      </c>
      <c r="I85" s="20">
        <f t="shared" si="9"/>
        <v>449162150.95999998</v>
      </c>
      <c r="J85" s="20">
        <f t="shared" si="9"/>
        <v>249272782.74000001</v>
      </c>
      <c r="K85" s="20">
        <f t="shared" si="9"/>
        <v>258272897.46000001</v>
      </c>
      <c r="L85" s="20">
        <f>+L12+L18+L28+L38+L54+L64+L72+L80</f>
        <v>250369693.02000001</v>
      </c>
      <c r="M85" s="20">
        <f>+M12+M18+M28+M38+M54+M64+M72+M80</f>
        <v>263809953.49000001</v>
      </c>
      <c r="N85" s="20">
        <f>+N12+N18+N28+N38+N54+N64+N72+N80</f>
        <v>261792640.60000002</v>
      </c>
      <c r="O85" s="20">
        <f>+O12+O18+O28+O38+O54+O64+O72+O80</f>
        <v>2476162564.8399997</v>
      </c>
    </row>
    <row r="87" spans="3:15" x14ac:dyDescent="0.25">
      <c r="C87" s="16" t="s">
        <v>85</v>
      </c>
      <c r="M87" s="27"/>
      <c r="N87" s="27"/>
    </row>
    <row r="88" spans="3:15" x14ac:dyDescent="0.25">
      <c r="N88" s="28"/>
    </row>
    <row r="89" spans="3:15" x14ac:dyDescent="0.25">
      <c r="M89" s="28"/>
      <c r="N89" s="28"/>
    </row>
    <row r="90" spans="3:15" ht="15.75" thickBot="1" x14ac:dyDescent="0.3"/>
    <row r="91" spans="3:15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3:15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  <c r="L92" s="16"/>
      <c r="M92" s="16"/>
      <c r="N92" s="16"/>
    </row>
    <row r="93" spans="3:15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O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2023-10-10T13:53:24Z</cp:lastPrinted>
  <dcterms:created xsi:type="dcterms:W3CDTF">2021-07-29T18:58:50Z</dcterms:created>
  <dcterms:modified xsi:type="dcterms:W3CDTF">2023-10-10T13:54:40Z</dcterms:modified>
</cp:coreProperties>
</file>