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3\"/>
    </mc:Choice>
  </mc:AlternateContent>
  <xr:revisionPtr revIDLastSave="0" documentId="13_ncr:1_{AFD31F13-813F-494F-B04F-4C6B3893AC25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2023'!$C$1:$Q$105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Q59" i="1"/>
  <c r="Q58" i="1"/>
  <c r="Q57" i="1"/>
  <c r="Q56" i="1"/>
  <c r="Q55" i="1"/>
  <c r="Q28" i="1"/>
  <c r="Q34" i="1"/>
  <c r="Q35" i="1"/>
  <c r="Q37" i="1"/>
  <c r="Q26" i="1"/>
  <c r="Q25" i="1"/>
  <c r="Q24" i="1"/>
  <c r="Q23" i="1"/>
  <c r="Q17" i="1"/>
  <c r="Q14" i="1"/>
  <c r="Q12" i="1" s="1"/>
  <c r="Q13" i="1"/>
  <c r="Q54" i="1" l="1"/>
  <c r="Q18" i="1"/>
  <c r="P54" i="1"/>
  <c r="P18" i="1"/>
  <c r="P12" i="1"/>
  <c r="O18" i="1"/>
  <c r="O12" i="1"/>
  <c r="Q38" i="1"/>
  <c r="Q36" i="1"/>
  <c r="O54" i="1"/>
  <c r="O28" i="1"/>
  <c r="P85" i="1" l="1"/>
  <c r="P11" i="1"/>
  <c r="O11" i="1"/>
  <c r="O85" i="1"/>
  <c r="N54" i="1" l="1"/>
  <c r="N28" i="1"/>
  <c r="N12" i="1"/>
  <c r="M54" i="1"/>
  <c r="M28" i="1"/>
  <c r="M12" i="1"/>
  <c r="L18" i="1"/>
  <c r="L28" i="1"/>
  <c r="L54" i="1"/>
  <c r="L12" i="1"/>
  <c r="K12" i="1"/>
  <c r="K80" i="1"/>
  <c r="K76" i="1" s="1"/>
  <c r="K72" i="1"/>
  <c r="K54" i="1"/>
  <c r="I38" i="1"/>
  <c r="J38" i="1"/>
  <c r="K38" i="1"/>
  <c r="I28" i="1"/>
  <c r="J28" i="1"/>
  <c r="K28" i="1"/>
  <c r="K18" i="1"/>
  <c r="J80" i="1"/>
  <c r="J76" i="1" s="1"/>
  <c r="J72" i="1"/>
  <c r="J54" i="1"/>
  <c r="J18" i="1"/>
  <c r="J12" i="1"/>
  <c r="I18" i="1"/>
  <c r="I80" i="1"/>
  <c r="I76" i="1" s="1"/>
  <c r="I72" i="1"/>
  <c r="I54" i="1"/>
  <c r="I12" i="1"/>
  <c r="H80" i="1"/>
  <c r="H76" i="1" s="1"/>
  <c r="H72" i="1"/>
  <c r="H54" i="1"/>
  <c r="H38" i="1"/>
  <c r="H28" i="1"/>
  <c r="H18" i="1"/>
  <c r="H12" i="1"/>
  <c r="G12" i="1"/>
  <c r="G80" i="1"/>
  <c r="G76" i="1" s="1"/>
  <c r="G72" i="1"/>
  <c r="G54" i="1"/>
  <c r="G38" i="1"/>
  <c r="G28" i="1"/>
  <c r="G18" i="1"/>
  <c r="F72" i="1"/>
  <c r="Q72" i="1"/>
  <c r="F54" i="1"/>
  <c r="F28" i="1"/>
  <c r="F38" i="1"/>
  <c r="F80" i="1"/>
  <c r="F76" i="1" s="1"/>
  <c r="Q80" i="1"/>
  <c r="Q76" i="1" s="1"/>
  <c r="L85" i="1" l="1"/>
  <c r="K11" i="1"/>
  <c r="Q85" i="1"/>
  <c r="N85" i="1"/>
  <c r="N11" i="1"/>
  <c r="M85" i="1"/>
  <c r="M11" i="1"/>
  <c r="L11" i="1"/>
  <c r="K85" i="1"/>
  <c r="H85" i="1"/>
  <c r="I85" i="1"/>
  <c r="J85" i="1"/>
  <c r="J11" i="1"/>
  <c r="I11" i="1"/>
  <c r="H11" i="1"/>
  <c r="G85" i="1"/>
  <c r="G11" i="1"/>
  <c r="F18" i="1"/>
  <c r="F12" i="1"/>
  <c r="Q11" i="1" l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<sst xmlns="http://schemas.openxmlformats.org/spreadsheetml/2006/main" count="102" uniqueCount="102">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</sst>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164" fontId="0" fillId="0" borderId="0" xfId="1" applyNumberFormat="1" applyFont="1"/>
    <xf numFmtId="43" fontId="0" fillId="0" borderId="0" xfId="1" applyFont="1"/>
    <xf numFmtId="43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 descr="Un dibujo de una cara feliz&#10;&#10;Descripción generada automáticamente con confianza media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Z100"/>
  <sheetViews>
    <sheetView showGridLines="0" tabSelected="1" topLeftCell="C78" workbookViewId="0">
      <selection activeCell="C98" sqref="C98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12" width="14.5703125" customWidth="1"/>
    <col min="13" max="14" width="15.28515625" customWidth="1"/>
    <col min="15" max="16" width="12.85546875" customWidth="1"/>
    <col min="17" max="17" width="15.140625" bestFit="1" customWidth="1"/>
  </cols>
  <sheetData>
    <row r="3" spans="2:26" ht="28.5" customHeight="1" x14ac:dyDescent="0.25">
      <c r="C3" s="34" t="s">
        <v>83</v>
      </c>
      <c r="D3" s="35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2:26" ht="21" customHeight="1" x14ac:dyDescent="0.25">
      <c r="C4" s="32" t="s">
        <v>84</v>
      </c>
      <c r="D4" s="33"/>
      <c r="E4" s="3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15.75" x14ac:dyDescent="0.25">
      <c r="C5" s="41" t="s">
        <v>88</v>
      </c>
      <c r="D5" s="42"/>
      <c r="E5" s="4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ht="15.75" customHeight="1" x14ac:dyDescent="0.25">
      <c r="C6" s="36" t="s">
        <v>76</v>
      </c>
      <c r="D6" s="37"/>
      <c r="E6" s="3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ht="15.75" customHeight="1" x14ac:dyDescent="0.25">
      <c r="B7" s="10"/>
      <c r="C7" s="36" t="s">
        <v>77</v>
      </c>
      <c r="D7" s="37"/>
      <c r="E7" s="3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</row>
    <row r="9" spans="2:26" ht="15" customHeight="1" x14ac:dyDescent="0.25">
      <c r="C9" s="38" t="s">
        <v>66</v>
      </c>
      <c r="D9" s="39" t="s">
        <v>79</v>
      </c>
      <c r="E9" s="39" t="s">
        <v>78</v>
      </c>
      <c r="F9" s="29" t="s">
        <v>89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2:26" ht="23.25" customHeight="1" x14ac:dyDescent="0.25">
      <c r="C10" s="38"/>
      <c r="D10" s="40"/>
      <c r="E10" s="40"/>
      <c r="F10" s="23" t="s">
        <v>90</v>
      </c>
      <c r="G10" s="23" t="s">
        <v>92</v>
      </c>
      <c r="H10" s="23" t="s">
        <v>93</v>
      </c>
      <c r="I10" s="23" t="s">
        <v>94</v>
      </c>
      <c r="J10" s="23" t="s">
        <v>95</v>
      </c>
      <c r="K10" s="23" t="s">
        <v>96</v>
      </c>
      <c r="L10" s="23" t="s">
        <v>97</v>
      </c>
      <c r="M10" s="23" t="s">
        <v>98</v>
      </c>
      <c r="N10" s="23" t="s">
        <v>99</v>
      </c>
      <c r="O10" s="23" t="s">
        <v>100</v>
      </c>
      <c r="P10" s="23" t="s">
        <v>101</v>
      </c>
      <c r="Q10" s="23" t="s">
        <v>91</v>
      </c>
    </row>
    <row r="11" spans="2:26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J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 t="shared" si="0"/>
        <v>449162150.95999998</v>
      </c>
      <c r="J11" s="17">
        <f t="shared" si="0"/>
        <v>249272782.74000001</v>
      </c>
      <c r="K11" s="17">
        <f t="shared" ref="K11:Q11" si="1">+K12+K18+K28+K38+K54+K64+K72</f>
        <v>258272897.46000001</v>
      </c>
      <c r="L11" s="17">
        <f t="shared" si="1"/>
        <v>250369693.02000001</v>
      </c>
      <c r="M11" s="17">
        <f t="shared" si="1"/>
        <v>263809953.49000001</v>
      </c>
      <c r="N11" s="17">
        <f t="shared" si="1"/>
        <v>261792640.60000002</v>
      </c>
      <c r="O11" s="17">
        <f t="shared" si="1"/>
        <v>304680963.69</v>
      </c>
      <c r="P11" s="17">
        <f t="shared" si="1"/>
        <v>485857325.60000002</v>
      </c>
      <c r="Q11" s="17">
        <f t="shared" si="1"/>
        <v>3266700854.1300001</v>
      </c>
    </row>
    <row r="12" spans="2:26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J12" si="2">+F13+F14+F16+F17</f>
        <v>246963243.44</v>
      </c>
      <c r="G12" s="15">
        <f t="shared" si="2"/>
        <v>247400385.44999999</v>
      </c>
      <c r="H12" s="15">
        <f t="shared" si="2"/>
        <v>249118817.68000001</v>
      </c>
      <c r="I12" s="15">
        <f t="shared" si="2"/>
        <v>248905313.59999999</v>
      </c>
      <c r="J12" s="15">
        <f t="shared" si="2"/>
        <v>249272782.74000001</v>
      </c>
      <c r="K12" s="15">
        <f t="shared" ref="K12:P12" si="3">+K13+K14+K16+K17</f>
        <v>247600614.44999999</v>
      </c>
      <c r="L12" s="15">
        <f t="shared" si="3"/>
        <v>249692245.40000001</v>
      </c>
      <c r="M12" s="15">
        <f t="shared" si="3"/>
        <v>250633781.49000001</v>
      </c>
      <c r="N12" s="15">
        <f t="shared" si="3"/>
        <v>247930552.52000001</v>
      </c>
      <c r="O12" s="15">
        <f t="shared" si="3"/>
        <v>249662804.89000002</v>
      </c>
      <c r="P12" s="15">
        <f t="shared" si="3"/>
        <v>447828617.67000002</v>
      </c>
      <c r="Q12" s="15">
        <f>+Q13+Q14+Q16+Q17</f>
        <v>2935009159.3300004</v>
      </c>
      <c r="R12" s="19"/>
    </row>
    <row r="13" spans="2:26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4">
        <v>208296950.38999999</v>
      </c>
      <c r="J13" s="24">
        <v>208638442.62</v>
      </c>
      <c r="K13" s="24">
        <v>207243738.44999999</v>
      </c>
      <c r="L13" s="24">
        <v>208940009.83000001</v>
      </c>
      <c r="M13" s="24">
        <v>209741258.06999999</v>
      </c>
      <c r="N13" s="24">
        <v>207219028.87</v>
      </c>
      <c r="O13" s="24">
        <v>208761636.86000001</v>
      </c>
      <c r="P13" s="24">
        <v>407184832.86000001</v>
      </c>
      <c r="Q13" s="25">
        <f>SUM(F13:P13)</f>
        <v>2488714833.7200003</v>
      </c>
    </row>
    <row r="14" spans="2:26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4">
        <v>9258971</v>
      </c>
      <c r="J14" s="24">
        <v>9247837.6799999997</v>
      </c>
      <c r="K14" s="24">
        <v>9177371</v>
      </c>
      <c r="L14" s="24">
        <v>9304571</v>
      </c>
      <c r="M14" s="24">
        <v>9337071</v>
      </c>
      <c r="N14" s="24">
        <v>9524671</v>
      </c>
      <c r="O14" s="24">
        <v>9478071</v>
      </c>
      <c r="P14" s="24">
        <v>9501571</v>
      </c>
      <c r="Q14" s="25">
        <f>SUM(F14:P14)</f>
        <v>102606964.31999999</v>
      </c>
    </row>
    <row r="15" spans="2:26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6"/>
    </row>
    <row r="16" spans="2:26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3:17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4">
        <v>31349392.210000001</v>
      </c>
      <c r="J17" s="24">
        <v>31386502.440000001</v>
      </c>
      <c r="K17" s="24">
        <v>31179505</v>
      </c>
      <c r="L17" s="24">
        <v>31447664.57</v>
      </c>
      <c r="M17" s="24">
        <v>31555452.420000002</v>
      </c>
      <c r="N17" s="24">
        <v>31186852.649999999</v>
      </c>
      <c r="O17" s="24">
        <v>31423097.030000001</v>
      </c>
      <c r="P17" s="24">
        <v>31142213.809999999</v>
      </c>
      <c r="Q17" s="25">
        <f>SUM(F17:P17)</f>
        <v>343687361.29000002</v>
      </c>
    </row>
    <row r="18" spans="3:17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J18" si="4">+F19+F20+F21+F22+F23+F24+F25+F26+F27</f>
        <v>0</v>
      </c>
      <c r="G18" s="15">
        <f t="shared" si="4"/>
        <v>0</v>
      </c>
      <c r="H18" s="15">
        <f t="shared" si="4"/>
        <v>0</v>
      </c>
      <c r="I18" s="15">
        <f t="shared" si="4"/>
        <v>143276299.18000001</v>
      </c>
      <c r="J18" s="15">
        <f t="shared" si="4"/>
        <v>0</v>
      </c>
      <c r="K18" s="15">
        <f>+K19+K20+K21+K22+K23+K24+K25+K26+K27</f>
        <v>4772539.58</v>
      </c>
      <c r="L18" s="15">
        <f>+L19+L20+L21+L22+L23+L24+L25+L26+L27</f>
        <v>0</v>
      </c>
      <c r="M18" s="15"/>
      <c r="N18" s="15"/>
      <c r="O18" s="15">
        <f>+O19+O20+O21+O22+O23+O24+O25+O26+O27</f>
        <v>50637868.799999997</v>
      </c>
      <c r="P18" s="15">
        <f>+P19+P20+P21+P22+P23+P24+P25+P26+P27</f>
        <v>16140707.93</v>
      </c>
      <c r="Q18" s="15">
        <f>+Q19+Q20+Q21+Q22+Q23+Q24+Q25+Q26+Q27</f>
        <v>214827415.48999998</v>
      </c>
    </row>
    <row r="19" spans="3:17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3:17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6"/>
    </row>
    <row r="21" spans="3:17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6"/>
    </row>
    <row r="22" spans="3:17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6"/>
    </row>
    <row r="23" spans="3:17" x14ac:dyDescent="0.25">
      <c r="C23" s="3" t="s">
        <v>12</v>
      </c>
      <c r="D23" s="14">
        <v>241535718</v>
      </c>
      <c r="E23" s="14">
        <v>241535718</v>
      </c>
      <c r="I23" s="26">
        <v>143276299.18000001</v>
      </c>
      <c r="J23" s="26"/>
      <c r="K23" s="26"/>
      <c r="L23" s="26"/>
      <c r="M23" s="26"/>
      <c r="N23" s="26"/>
      <c r="O23" s="26"/>
      <c r="P23" s="26"/>
      <c r="Q23" s="15">
        <f>SUM(F23:P23)</f>
        <v>143276299.18000001</v>
      </c>
    </row>
    <row r="24" spans="3:17" x14ac:dyDescent="0.25">
      <c r="C24" s="3" t="s">
        <v>13</v>
      </c>
      <c r="D24" s="14">
        <v>144000000</v>
      </c>
      <c r="E24" s="14">
        <v>144000000</v>
      </c>
      <c r="O24" s="26">
        <v>48422123.799999997</v>
      </c>
      <c r="P24" s="26">
        <v>16140707.93</v>
      </c>
      <c r="Q24" s="15">
        <f>SUM(F24:P24)</f>
        <v>64562831.729999997</v>
      </c>
    </row>
    <row r="25" spans="3:17" x14ac:dyDescent="0.25">
      <c r="C25" s="3" t="s">
        <v>14</v>
      </c>
      <c r="D25" s="14">
        <v>402818146</v>
      </c>
      <c r="E25" s="14">
        <v>402818146</v>
      </c>
      <c r="K25" s="26">
        <v>4249674.51</v>
      </c>
      <c r="L25" s="26"/>
      <c r="M25" s="26"/>
      <c r="N25" s="26"/>
      <c r="O25" s="26"/>
      <c r="P25" s="26"/>
      <c r="Q25" s="15">
        <f>SUM(F25:P25)</f>
        <v>4249674.51</v>
      </c>
    </row>
    <row r="26" spans="3:17" x14ac:dyDescent="0.25">
      <c r="C26" s="3" t="s">
        <v>15</v>
      </c>
      <c r="D26" s="14">
        <v>516159174</v>
      </c>
      <c r="E26" s="14">
        <v>516159174</v>
      </c>
      <c r="K26" s="26">
        <v>522865.07</v>
      </c>
      <c r="L26" s="26"/>
      <c r="M26" s="26"/>
      <c r="N26" s="26"/>
      <c r="O26" s="26">
        <v>2215745</v>
      </c>
      <c r="P26" s="26"/>
      <c r="Q26" s="15">
        <f>SUM(F26:P26)</f>
        <v>2738610.07</v>
      </c>
    </row>
    <row r="27" spans="3:17" x14ac:dyDescent="0.25">
      <c r="C27" s="3" t="s">
        <v>16</v>
      </c>
      <c r="D27" s="14">
        <v>67121457</v>
      </c>
      <c r="E27" s="14">
        <v>67121457</v>
      </c>
      <c r="Q27" s="16"/>
    </row>
    <row r="28" spans="3:17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O28" si="5">+F29+F30+F31+F32+F33+F34+F35+F36+F37</f>
        <v>0</v>
      </c>
      <c r="G28" s="15">
        <f t="shared" si="5"/>
        <v>0</v>
      </c>
      <c r="H28" s="15">
        <f t="shared" si="5"/>
        <v>0</v>
      </c>
      <c r="I28" s="15">
        <f t="shared" si="5"/>
        <v>0</v>
      </c>
      <c r="J28" s="15">
        <f t="shared" si="5"/>
        <v>0</v>
      </c>
      <c r="K28" s="15">
        <f t="shared" si="5"/>
        <v>2883537.5700000003</v>
      </c>
      <c r="L28" s="15">
        <f t="shared" si="5"/>
        <v>119136.74</v>
      </c>
      <c r="M28" s="15">
        <f t="shared" si="5"/>
        <v>0</v>
      </c>
      <c r="N28" s="15">
        <f t="shared" si="5"/>
        <v>0</v>
      </c>
      <c r="O28" s="15">
        <f t="shared" si="5"/>
        <v>0</v>
      </c>
      <c r="P28" s="15"/>
      <c r="Q28" s="15">
        <f>+Q29+Q30+Q31+Q32+Q33+Q34+Q35+Q36+Q37</f>
        <v>3002674.31</v>
      </c>
    </row>
    <row r="29" spans="3:17" x14ac:dyDescent="0.25">
      <c r="C29" s="3" t="s">
        <v>18</v>
      </c>
      <c r="D29" s="14">
        <v>14010750</v>
      </c>
      <c r="E29" s="14">
        <v>14010750</v>
      </c>
      <c r="Q29" s="16"/>
    </row>
    <row r="30" spans="3:17" x14ac:dyDescent="0.25">
      <c r="C30" s="3" t="s">
        <v>19</v>
      </c>
      <c r="D30" s="14">
        <v>25969635</v>
      </c>
      <c r="E30" s="14">
        <v>25969635</v>
      </c>
      <c r="Q30" s="16"/>
    </row>
    <row r="31" spans="3:17" x14ac:dyDescent="0.25">
      <c r="C31" s="3" t="s">
        <v>20</v>
      </c>
      <c r="D31" s="14">
        <v>31419000</v>
      </c>
      <c r="E31" s="14">
        <v>31419000</v>
      </c>
      <c r="Q31" s="16"/>
    </row>
    <row r="32" spans="3:17" x14ac:dyDescent="0.25">
      <c r="C32" s="3" t="s">
        <v>21</v>
      </c>
      <c r="D32" s="14">
        <v>10757050</v>
      </c>
      <c r="E32" s="14">
        <v>10757050</v>
      </c>
      <c r="Q32" s="16"/>
    </row>
    <row r="33" spans="3:17" x14ac:dyDescent="0.25">
      <c r="C33" s="3" t="s">
        <v>22</v>
      </c>
      <c r="D33" s="14">
        <v>4656384</v>
      </c>
      <c r="E33" s="14">
        <v>4656384</v>
      </c>
      <c r="Q33" s="16"/>
    </row>
    <row r="34" spans="3:17" x14ac:dyDescent="0.25">
      <c r="C34" s="3" t="s">
        <v>23</v>
      </c>
      <c r="D34" s="14">
        <v>6430992</v>
      </c>
      <c r="E34" s="14">
        <v>6430992</v>
      </c>
      <c r="K34" s="26">
        <v>27524.92</v>
      </c>
      <c r="L34" s="26"/>
      <c r="M34" s="26"/>
      <c r="N34" s="26"/>
      <c r="O34" s="26"/>
      <c r="P34" s="26"/>
      <c r="Q34" s="21">
        <f>SUM(F34:P34)</f>
        <v>27524.92</v>
      </c>
    </row>
    <row r="35" spans="3:17" x14ac:dyDescent="0.25">
      <c r="C35" s="3" t="s">
        <v>24</v>
      </c>
      <c r="D35" s="14">
        <v>102095401</v>
      </c>
      <c r="E35" s="14">
        <v>102095401</v>
      </c>
      <c r="K35" s="26">
        <v>1114766.83</v>
      </c>
      <c r="L35" s="26"/>
      <c r="M35" s="26"/>
      <c r="N35" s="26"/>
      <c r="O35" s="26"/>
      <c r="P35" s="26"/>
      <c r="Q35" s="21">
        <f>SUM(F35:P35)</f>
        <v>1114766.83</v>
      </c>
    </row>
    <row r="36" spans="3:17" x14ac:dyDescent="0.25">
      <c r="C36" s="3" t="s">
        <v>25</v>
      </c>
      <c r="D36" s="14">
        <v>0</v>
      </c>
      <c r="E36" s="14">
        <v>0</v>
      </c>
      <c r="Q36" s="21">
        <f t="shared" ref="Q36" si="6">SUM(F36:O36)</f>
        <v>0</v>
      </c>
    </row>
    <row r="37" spans="3:17" x14ac:dyDescent="0.25">
      <c r="C37" s="3" t="s">
        <v>26</v>
      </c>
      <c r="D37" s="14">
        <v>126505709</v>
      </c>
      <c r="E37" s="14">
        <v>126505709</v>
      </c>
      <c r="K37" s="26">
        <v>1741245.82</v>
      </c>
      <c r="L37" s="26">
        <v>119136.74</v>
      </c>
      <c r="M37" s="26"/>
      <c r="N37" s="26"/>
      <c r="O37" s="26"/>
      <c r="P37" s="26"/>
      <c r="Q37" s="15">
        <f>SUM(F37:P37)</f>
        <v>1860382.56</v>
      </c>
    </row>
    <row r="38" spans="3:17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K38" si="7">+F39+F40+F44+F45+F46</f>
        <v>0</v>
      </c>
      <c r="G38" s="15">
        <f t="shared" si="7"/>
        <v>0</v>
      </c>
      <c r="H38" s="15">
        <f t="shared" si="7"/>
        <v>0</v>
      </c>
      <c r="I38" s="15">
        <f t="shared" si="7"/>
        <v>0</v>
      </c>
      <c r="J38" s="15">
        <f t="shared" si="7"/>
        <v>0</v>
      </c>
      <c r="K38" s="15">
        <f t="shared" si="7"/>
        <v>0</v>
      </c>
      <c r="L38" s="15"/>
      <c r="M38" s="15"/>
      <c r="N38" s="15"/>
      <c r="O38" s="15"/>
      <c r="P38" s="15"/>
      <c r="Q38" s="15">
        <f>+Q39+Q40+Q44+Q45+Q46</f>
        <v>0</v>
      </c>
    </row>
    <row r="39" spans="3:17" x14ac:dyDescent="0.25">
      <c r="C39" s="3" t="s">
        <v>28</v>
      </c>
      <c r="D39" s="14">
        <v>77500000</v>
      </c>
      <c r="E39" s="14">
        <v>77500000</v>
      </c>
      <c r="Q39" s="16"/>
    </row>
    <row r="40" spans="3:17" x14ac:dyDescent="0.25">
      <c r="C40" s="3" t="s">
        <v>29</v>
      </c>
      <c r="D40" s="14">
        <v>2900000</v>
      </c>
      <c r="E40" s="14">
        <v>2900000</v>
      </c>
      <c r="Q40" s="16"/>
    </row>
    <row r="41" spans="3:17" x14ac:dyDescent="0.25">
      <c r="C41" s="3" t="s">
        <v>30</v>
      </c>
      <c r="D41" s="19"/>
      <c r="E41" s="19"/>
      <c r="Q41" s="16"/>
    </row>
    <row r="42" spans="3:17" x14ac:dyDescent="0.25">
      <c r="C42" s="3" t="s">
        <v>31</v>
      </c>
      <c r="D42" s="19"/>
      <c r="E42" s="19"/>
      <c r="Q42" s="16"/>
    </row>
    <row r="43" spans="3:17" x14ac:dyDescent="0.25">
      <c r="C43" s="3" t="s">
        <v>32</v>
      </c>
      <c r="D43" s="19"/>
      <c r="E43" s="19"/>
      <c r="Q43" s="16"/>
    </row>
    <row r="44" spans="3:17" x14ac:dyDescent="0.25">
      <c r="C44" s="3" t="s">
        <v>33</v>
      </c>
      <c r="D44" s="19"/>
      <c r="E44" s="19"/>
      <c r="Q44" s="16"/>
    </row>
    <row r="45" spans="3:17" x14ac:dyDescent="0.25">
      <c r="C45" s="3" t="s">
        <v>34</v>
      </c>
      <c r="D45" s="14">
        <v>3000000</v>
      </c>
      <c r="E45" s="14">
        <v>3000000</v>
      </c>
      <c r="Q45" s="16"/>
    </row>
    <row r="46" spans="3:17" x14ac:dyDescent="0.25">
      <c r="C46" s="3" t="s">
        <v>35</v>
      </c>
      <c r="D46" s="14">
        <v>90000000</v>
      </c>
      <c r="E46" s="14">
        <v>90000000</v>
      </c>
      <c r="Q46" s="16"/>
    </row>
    <row r="47" spans="3:17" x14ac:dyDescent="0.25">
      <c r="C47" s="2" t="s">
        <v>36</v>
      </c>
      <c r="D47" s="18"/>
      <c r="E47" s="19"/>
      <c r="Q47" s="16"/>
    </row>
    <row r="48" spans="3:17" x14ac:dyDescent="0.25">
      <c r="C48" s="3" t="s">
        <v>37</v>
      </c>
      <c r="D48" s="19"/>
      <c r="E48" s="19"/>
      <c r="Q48" s="16"/>
    </row>
    <row r="49" spans="3:17" x14ac:dyDescent="0.25">
      <c r="C49" s="3" t="s">
        <v>38</v>
      </c>
      <c r="D49" s="19"/>
      <c r="E49" s="19"/>
      <c r="Q49" s="16"/>
    </row>
    <row r="50" spans="3:17" x14ac:dyDescent="0.25">
      <c r="C50" s="3" t="s">
        <v>39</v>
      </c>
      <c r="D50" s="19"/>
      <c r="E50" s="19"/>
      <c r="Q50" s="16"/>
    </row>
    <row r="51" spans="3:17" x14ac:dyDescent="0.25">
      <c r="C51" s="3" t="s">
        <v>40</v>
      </c>
      <c r="D51" s="19"/>
      <c r="E51" s="19"/>
      <c r="Q51" s="16"/>
    </row>
    <row r="52" spans="3:17" x14ac:dyDescent="0.25">
      <c r="C52" s="3" t="s">
        <v>41</v>
      </c>
      <c r="D52" s="19"/>
      <c r="E52" s="19"/>
      <c r="Q52" s="16"/>
    </row>
    <row r="53" spans="3:17" x14ac:dyDescent="0.25">
      <c r="C53" s="3" t="s">
        <v>42</v>
      </c>
      <c r="D53" s="19"/>
      <c r="E53" s="19"/>
      <c r="Q53" s="16"/>
    </row>
    <row r="54" spans="3:17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J54" si="8">+F55+F56+F57+F58+F59+F60+F61+F62+F63</f>
        <v>0</v>
      </c>
      <c r="G54" s="15">
        <f t="shared" si="8"/>
        <v>0</v>
      </c>
      <c r="H54" s="15">
        <f t="shared" si="8"/>
        <v>0</v>
      </c>
      <c r="I54" s="15">
        <f t="shared" si="8"/>
        <v>56980538.18</v>
      </c>
      <c r="J54" s="15">
        <f t="shared" si="8"/>
        <v>0</v>
      </c>
      <c r="K54" s="15">
        <f t="shared" ref="K54:P54" si="9">+K55+K56+K57+K58+K59+K60+K61+K62+K63</f>
        <v>3016205.86</v>
      </c>
      <c r="L54" s="15">
        <f t="shared" si="9"/>
        <v>558310.88</v>
      </c>
      <c r="M54" s="15">
        <f t="shared" si="9"/>
        <v>13176172</v>
      </c>
      <c r="N54" s="15">
        <f t="shared" si="9"/>
        <v>13862088.08</v>
      </c>
      <c r="O54" s="15">
        <f t="shared" si="9"/>
        <v>4380290</v>
      </c>
      <c r="P54" s="15">
        <f t="shared" si="9"/>
        <v>21888000</v>
      </c>
      <c r="Q54" s="15">
        <f>+Q55+Q56+Q57+Q58+Q59+Q60+Q61+Q62+Q63</f>
        <v>113861605</v>
      </c>
    </row>
    <row r="55" spans="3:17" x14ac:dyDescent="0.25">
      <c r="C55" s="3" t="s">
        <v>44</v>
      </c>
      <c r="D55" s="14">
        <v>118509583</v>
      </c>
      <c r="E55" s="14">
        <v>118509583</v>
      </c>
      <c r="I55" s="26">
        <v>56980538.18</v>
      </c>
      <c r="J55" s="26"/>
      <c r="K55" s="26"/>
      <c r="L55" s="26">
        <v>33532.980000000003</v>
      </c>
      <c r="M55" s="26"/>
      <c r="N55" s="26"/>
      <c r="O55" s="26"/>
      <c r="P55" s="26"/>
      <c r="Q55" s="15">
        <f>SUM(F55:P55)</f>
        <v>57014071.159999996</v>
      </c>
    </row>
    <row r="56" spans="3:17" x14ac:dyDescent="0.25">
      <c r="C56" s="3" t="s">
        <v>45</v>
      </c>
      <c r="D56" s="14">
        <v>147101957</v>
      </c>
      <c r="E56" s="14">
        <v>147101957</v>
      </c>
      <c r="Q56" s="21">
        <f>SUM(F56:P56)</f>
        <v>0</v>
      </c>
    </row>
    <row r="57" spans="3:17" x14ac:dyDescent="0.25">
      <c r="C57" s="3" t="s">
        <v>46</v>
      </c>
      <c r="D57" s="14">
        <v>56626377</v>
      </c>
      <c r="E57" s="14">
        <v>56626377</v>
      </c>
      <c r="K57" s="26">
        <v>3016205.86</v>
      </c>
      <c r="L57" s="26"/>
      <c r="M57" s="26"/>
      <c r="N57" s="26"/>
      <c r="O57" s="26"/>
      <c r="P57" s="26"/>
      <c r="Q57" s="15">
        <f>SUM(F57:P57)</f>
        <v>3016205.86</v>
      </c>
    </row>
    <row r="58" spans="3:17" x14ac:dyDescent="0.25">
      <c r="C58" s="3" t="s">
        <v>47</v>
      </c>
      <c r="D58" s="14">
        <v>89115448</v>
      </c>
      <c r="E58" s="14">
        <v>89115448</v>
      </c>
      <c r="M58" s="26">
        <v>13176172</v>
      </c>
      <c r="N58" s="26">
        <v>10944000</v>
      </c>
      <c r="O58" s="26"/>
      <c r="P58" s="26">
        <v>21888000</v>
      </c>
      <c r="Q58" s="15">
        <f>SUM(F58:P58)</f>
        <v>46008172</v>
      </c>
    </row>
    <row r="59" spans="3:17" x14ac:dyDescent="0.25">
      <c r="C59" s="3" t="s">
        <v>48</v>
      </c>
      <c r="D59" s="14">
        <v>173251494</v>
      </c>
      <c r="E59" s="14">
        <v>173251494</v>
      </c>
      <c r="L59" s="26">
        <v>524777.9</v>
      </c>
      <c r="M59" s="26"/>
      <c r="N59" s="26">
        <v>2918088.08</v>
      </c>
      <c r="O59" s="26"/>
      <c r="P59" s="26"/>
      <c r="Q59" s="15">
        <f>SUM(F59:P59)</f>
        <v>3442865.98</v>
      </c>
    </row>
    <row r="60" spans="3:17" x14ac:dyDescent="0.25">
      <c r="C60" s="3" t="s">
        <v>49</v>
      </c>
      <c r="D60" s="14">
        <v>37472029</v>
      </c>
      <c r="E60" s="14">
        <v>37472029</v>
      </c>
      <c r="Q60" s="16"/>
    </row>
    <row r="61" spans="3:17" x14ac:dyDescent="0.25">
      <c r="C61" s="3" t="s">
        <v>50</v>
      </c>
      <c r="D61" s="14"/>
      <c r="E61" s="14"/>
      <c r="Q61" s="16"/>
    </row>
    <row r="62" spans="3:17" x14ac:dyDescent="0.25">
      <c r="C62" s="3" t="s">
        <v>51</v>
      </c>
      <c r="D62" s="14">
        <v>94580288</v>
      </c>
      <c r="E62" s="14">
        <v>94580288</v>
      </c>
      <c r="O62" s="26">
        <v>4380290</v>
      </c>
      <c r="P62" s="26"/>
      <c r="Q62" s="15">
        <f>SUM(F62:P62)</f>
        <v>4380290</v>
      </c>
    </row>
    <row r="63" spans="3:17" x14ac:dyDescent="0.25">
      <c r="C63" s="3" t="s">
        <v>52</v>
      </c>
      <c r="D63" s="19">
        <v>4000</v>
      </c>
      <c r="E63" s="19">
        <v>4000</v>
      </c>
      <c r="Q63" s="16"/>
    </row>
    <row r="64" spans="3:17" x14ac:dyDescent="0.25">
      <c r="C64" s="2" t="s">
        <v>53</v>
      </c>
      <c r="D64" s="15">
        <f>+D65+D66</f>
        <v>0</v>
      </c>
      <c r="E64" s="15">
        <f>+E65+E66</f>
        <v>0</v>
      </c>
      <c r="Q64" s="16"/>
    </row>
    <row r="65" spans="3:17" x14ac:dyDescent="0.25">
      <c r="C65" s="3" t="s">
        <v>54</v>
      </c>
      <c r="D65" s="14"/>
      <c r="E65" s="14"/>
      <c r="Q65" s="16"/>
    </row>
    <row r="66" spans="3:17" x14ac:dyDescent="0.25">
      <c r="C66" s="3" t="s">
        <v>55</v>
      </c>
      <c r="D66" s="19"/>
      <c r="E66" s="19"/>
      <c r="Q66" s="16"/>
    </row>
    <row r="67" spans="3:17" x14ac:dyDescent="0.25">
      <c r="C67" s="3" t="s">
        <v>56</v>
      </c>
      <c r="D67" s="19"/>
      <c r="E67" s="19"/>
      <c r="Q67" s="16"/>
    </row>
    <row r="68" spans="3:17" x14ac:dyDescent="0.25">
      <c r="C68" s="3" t="s">
        <v>57</v>
      </c>
      <c r="D68" s="19"/>
      <c r="E68" s="19"/>
      <c r="Q68" s="16"/>
    </row>
    <row r="69" spans="3:17" x14ac:dyDescent="0.25">
      <c r="C69" s="2" t="s">
        <v>58</v>
      </c>
      <c r="D69" s="18"/>
      <c r="E69" s="19"/>
      <c r="Q69" s="16"/>
    </row>
    <row r="70" spans="3:17" x14ac:dyDescent="0.25">
      <c r="C70" s="3" t="s">
        <v>59</v>
      </c>
      <c r="D70" s="19"/>
      <c r="E70" s="19"/>
      <c r="Q70" s="16"/>
    </row>
    <row r="71" spans="3:17" x14ac:dyDescent="0.25">
      <c r="C71" s="3" t="s">
        <v>60</v>
      </c>
      <c r="D71" s="19"/>
      <c r="E71" s="19"/>
      <c r="Q71" s="16"/>
    </row>
    <row r="72" spans="3:17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Q72" si="10">+F73+F74+F75</f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/>
      <c r="M72" s="15"/>
      <c r="N72" s="15"/>
      <c r="O72" s="15"/>
      <c r="P72" s="15"/>
      <c r="Q72" s="15">
        <f t="shared" si="10"/>
        <v>0</v>
      </c>
    </row>
    <row r="73" spans="3:17" x14ac:dyDescent="0.25">
      <c r="C73" s="3" t="s">
        <v>62</v>
      </c>
      <c r="D73" s="19"/>
      <c r="E73" s="19"/>
      <c r="Q73" s="16"/>
    </row>
    <row r="74" spans="3:17" x14ac:dyDescent="0.25">
      <c r="C74" s="3" t="s">
        <v>63</v>
      </c>
      <c r="D74" s="14">
        <v>13000000</v>
      </c>
      <c r="E74" s="14">
        <v>13000000</v>
      </c>
      <c r="Q74" s="16"/>
    </row>
    <row r="75" spans="3:17" x14ac:dyDescent="0.25">
      <c r="C75" s="3" t="s">
        <v>64</v>
      </c>
      <c r="D75" s="19"/>
      <c r="E75" s="19"/>
      <c r="Q75" s="16"/>
    </row>
    <row r="76" spans="3:17" x14ac:dyDescent="0.25">
      <c r="C76" s="1" t="s">
        <v>67</v>
      </c>
      <c r="D76" s="17">
        <f t="shared" ref="D76:Q76" si="11">+D80</f>
        <v>58000000</v>
      </c>
      <c r="E76" s="17">
        <f t="shared" si="11"/>
        <v>58000000</v>
      </c>
      <c r="F76" s="17">
        <f t="shared" si="11"/>
        <v>0</v>
      </c>
      <c r="G76" s="17">
        <f t="shared" si="11"/>
        <v>0</v>
      </c>
      <c r="H76" s="17">
        <f t="shared" si="11"/>
        <v>0</v>
      </c>
      <c r="I76" s="17">
        <f t="shared" si="11"/>
        <v>0</v>
      </c>
      <c r="J76" s="17">
        <f t="shared" si="11"/>
        <v>0</v>
      </c>
      <c r="K76" s="17">
        <f t="shared" si="11"/>
        <v>0</v>
      </c>
      <c r="L76" s="17"/>
      <c r="M76" s="17"/>
      <c r="N76" s="17"/>
      <c r="O76" s="17"/>
      <c r="P76" s="17"/>
      <c r="Q76" s="17">
        <f t="shared" si="11"/>
        <v>0</v>
      </c>
    </row>
    <row r="77" spans="3:17" x14ac:dyDescent="0.25">
      <c r="C77" s="2" t="s">
        <v>68</v>
      </c>
      <c r="D77" s="18"/>
      <c r="E77" s="19"/>
      <c r="Q77" s="16"/>
    </row>
    <row r="78" spans="3:17" x14ac:dyDescent="0.25">
      <c r="C78" s="3" t="s">
        <v>69</v>
      </c>
      <c r="D78" s="19"/>
      <c r="E78" s="19"/>
      <c r="Q78" s="16"/>
    </row>
    <row r="79" spans="3:17" x14ac:dyDescent="0.25">
      <c r="C79" s="3" t="s">
        <v>70</v>
      </c>
      <c r="D79" s="19"/>
      <c r="E79" s="19"/>
      <c r="Q79" s="16"/>
    </row>
    <row r="80" spans="3:17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Q80" si="12">+F81+F82</f>
        <v>0</v>
      </c>
      <c r="G80" s="15">
        <f t="shared" si="12"/>
        <v>0</v>
      </c>
      <c r="H80" s="15">
        <f t="shared" si="12"/>
        <v>0</v>
      </c>
      <c r="I80" s="15">
        <f t="shared" si="12"/>
        <v>0</v>
      </c>
      <c r="J80" s="15">
        <f t="shared" si="12"/>
        <v>0</v>
      </c>
      <c r="K80" s="15">
        <f t="shared" si="12"/>
        <v>0</v>
      </c>
      <c r="L80" s="15"/>
      <c r="M80" s="15"/>
      <c r="N80" s="15"/>
      <c r="O80" s="15"/>
      <c r="P80" s="15"/>
      <c r="Q80" s="15">
        <f t="shared" si="12"/>
        <v>0</v>
      </c>
    </row>
    <row r="81" spans="3:17" x14ac:dyDescent="0.25">
      <c r="C81" s="3" t="s">
        <v>72</v>
      </c>
      <c r="D81" s="14"/>
      <c r="E81" s="14"/>
      <c r="Q81" s="16"/>
    </row>
    <row r="82" spans="3:17" x14ac:dyDescent="0.25">
      <c r="C82" s="3" t="s">
        <v>73</v>
      </c>
      <c r="D82" s="14">
        <v>58000000</v>
      </c>
      <c r="E82" s="14">
        <v>58000000</v>
      </c>
      <c r="Q82" s="16"/>
    </row>
    <row r="83" spans="3:17" x14ac:dyDescent="0.25">
      <c r="C83" s="2" t="s">
        <v>74</v>
      </c>
      <c r="D83" s="18"/>
      <c r="E83" s="19"/>
      <c r="Q83" s="16"/>
    </row>
    <row r="84" spans="3:17" x14ac:dyDescent="0.25">
      <c r="C84" s="3" t="s">
        <v>75</v>
      </c>
      <c r="D84" s="19"/>
      <c r="E84" s="19"/>
      <c r="Q84" s="16"/>
    </row>
    <row r="85" spans="3:17" x14ac:dyDescent="0.25">
      <c r="C85" s="5" t="s">
        <v>65</v>
      </c>
      <c r="D85" s="20">
        <f t="shared" ref="D85:K85" si="13">+D12+D18+D28+D38+D54+D64+D72+D80</f>
        <v>8119136254</v>
      </c>
      <c r="E85" s="20">
        <f t="shared" si="13"/>
        <v>8119136254</v>
      </c>
      <c r="F85" s="20">
        <f t="shared" si="13"/>
        <v>246963243.44</v>
      </c>
      <c r="G85" s="20">
        <f t="shared" si="13"/>
        <v>247400385.44999999</v>
      </c>
      <c r="H85" s="20">
        <f t="shared" si="13"/>
        <v>249118817.68000001</v>
      </c>
      <c r="I85" s="20">
        <f t="shared" si="13"/>
        <v>449162150.95999998</v>
      </c>
      <c r="J85" s="20">
        <f t="shared" si="13"/>
        <v>249272782.74000001</v>
      </c>
      <c r="K85" s="20">
        <f t="shared" si="13"/>
        <v>258272897.46000001</v>
      </c>
      <c r="L85" s="20">
        <f t="shared" ref="L85:Q85" si="14">+L12+L18+L28+L38+L54+L64+L72+L80</f>
        <v>250369693.02000001</v>
      </c>
      <c r="M85" s="20">
        <f t="shared" si="14"/>
        <v>263809953.49000001</v>
      </c>
      <c r="N85" s="20">
        <f t="shared" si="14"/>
        <v>261792640.60000002</v>
      </c>
      <c r="O85" s="20">
        <f t="shared" si="14"/>
        <v>304680963.69</v>
      </c>
      <c r="P85" s="20">
        <f t="shared" si="14"/>
        <v>485857325.60000002</v>
      </c>
      <c r="Q85" s="20">
        <f t="shared" si="14"/>
        <v>3266700854.1300001</v>
      </c>
    </row>
    <row r="87" spans="3:17" x14ac:dyDescent="0.25">
      <c r="C87" s="16" t="s">
        <v>85</v>
      </c>
      <c r="M87" s="27"/>
      <c r="N87" s="27"/>
      <c r="O87" s="26"/>
      <c r="P87" s="26"/>
    </row>
    <row r="88" spans="3:17" x14ac:dyDescent="0.25">
      <c r="N88" s="28"/>
      <c r="O88" s="28"/>
      <c r="P88" s="28"/>
    </row>
    <row r="89" spans="3:17" x14ac:dyDescent="0.25">
      <c r="M89" s="28"/>
      <c r="N89" s="28"/>
      <c r="O89" s="19"/>
      <c r="P89" s="19"/>
    </row>
    <row r="90" spans="3:17" ht="15.75" thickBot="1" x14ac:dyDescent="0.3"/>
    <row r="91" spans="3:17" ht="26.25" customHeight="1" thickBot="1" x14ac:dyDescent="0.3">
      <c r="C91" s="13" t="s">
        <v>80</v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7" ht="33.75" customHeight="1" thickBot="1" x14ac:dyDescent="0.3">
      <c r="C92" s="11" t="s">
        <v>81</v>
      </c>
      <c r="E92" s="22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3:17" ht="45.75" thickBot="1" x14ac:dyDescent="0.3">
      <c r="C93" s="12" t="s">
        <v>82</v>
      </c>
    </row>
    <row r="99" spans="3:3" x14ac:dyDescent="0.25">
      <c r="C99" s="16" t="s">
        <v>86</v>
      </c>
    </row>
    <row r="100" spans="3:3" x14ac:dyDescent="0.25">
      <c r="C100" s="16" t="s">
        <v>87</v>
      </c>
    </row>
  </sheetData>
  <mergeCells count="9">
    <mergeCell ref="F9:Q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2023-12-08T19:59:39Z</cp:lastPrinted>
  <dcterms:created xsi:type="dcterms:W3CDTF">2021-07-29T18:58:50Z</dcterms:created>
  <dcterms:modified xsi:type="dcterms:W3CDTF">2023-12-08T20:00:21Z</dcterms:modified>
</cp:coreProperties>
</file>