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1. PRESUPUESTO\e.vizcaino\MAP Transparencia\2022\"/>
    </mc:Choice>
  </mc:AlternateContent>
  <xr:revisionPtr revIDLastSave="0" documentId="8_{33C34FF1-E13E-41F1-B090-803BC56E376B}" xr6:coauthVersionLast="47" xr6:coauthVersionMax="47" xr10:uidLastSave="{00000000-0000-0000-0000-000000000000}"/>
  <bookViews>
    <workbookView xWindow="-120" yWindow="-120" windowWidth="29040" windowHeight="15840" xr2:uid="{4338FEAE-DB8E-4C02-BE6D-DDC1311F061E}"/>
  </bookViews>
  <sheets>
    <sheet name="6143, 6144, 6145, 61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1" i="1" l="1"/>
  <c r="I101" i="1"/>
  <c r="I97" i="1"/>
  <c r="J78" i="1"/>
  <c r="I78" i="1"/>
  <c r="I74" i="1"/>
  <c r="J53" i="1"/>
  <c r="I53" i="1"/>
  <c r="I49" i="1"/>
  <c r="I30" i="1"/>
  <c r="J30" i="1"/>
  <c r="C17" i="1"/>
  <c r="C16" i="1"/>
  <c r="C15" i="1"/>
  <c r="I26" i="1" l="1"/>
</calcChain>
</file>

<file path=xl/sharedStrings.xml><?xml version="1.0" encoding="utf-8"?>
<sst xmlns="http://schemas.openxmlformats.org/spreadsheetml/2006/main" count="206" uniqueCount="96">
  <si>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</si>
  <si>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</si>
  <si>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</si>
  <si>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</si>
  <si>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</si>
  <si>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</si>
  <si>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</si>
  <si>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</si>
  <si>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</si>
  <si>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</si>
  <si>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</si>
  <si>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</si>
  <si>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</si>
  <si>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</si>
  <si>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</si>
  <si>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</si>
  <si>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</si>
  <si>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</si>
  <si>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</si>
  <si>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</si>
  <si>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</si>
  <si>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</si>
  <si>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</si>
  <si>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</si>
  <si>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</si>
  <si>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</si>
  <si>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</si>
  <si>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</si>
  <si>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</si>
  <si>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</si>
  <si>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</si>
  <si>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</si>
  <si>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</si>
  <si>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</si>
  <si>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</si>
  <si>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</si>
  <si>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</si>
  <si>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</si>
  <si>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</si>
  <si>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</si>
  <si>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</si>
  <si>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</si>
  <si>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</si>
  <si>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</si>
  <si>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</si>
  <si>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</si>
  <si>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</si>
  <si>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</si>
  <si>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</si>
  <si>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</si>
  <si>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</si>
  <si>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</si>
  <si>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</si>
  <si>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</si>
  <si>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</si>
  <si>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</si>
  <si>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</si>
  <si>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</si>
  <si>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</si>
  <si>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</si>
  <si>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</si>
  <si>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</si>
  <si>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</si>
  <si>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</si>
  <si>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</si>
  <si>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</si>
  <si>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</si>
  <si>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</si>
  <si>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</si>
  <si>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</si>
  <si>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</si>
  <si>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</si>
  <si>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</si>
  <si>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Lineamientos para la Ejecución Presupuestaria 2022 del Gobierno General Nacional</t>
  </si>
  <si>
    <t>Aumentar las recaudaciones por declaraciones de personas físicas o jurídicas en un 10% para el 2022</t>
  </si>
  <si>
    <t>Mejorar el control y supervisión de las zonas francas comerciales para lograr el aumento de certificaciones en un 4% para el 2022.</t>
  </si>
  <si>
    <t>Eficientizar los servicios y operaciones técnicas ofrecidos a empresas y personas físicas que generan retorno e impacto social en un 10% para el 2022</t>
  </si>
  <si>
    <t>Aplicación de exoneraciones parciales y/o totales concedidas en los casos en que proceda, sobre las importaciones directas</t>
  </si>
  <si>
    <t>I -Información Institucional</t>
  </si>
  <si>
    <t>6143-Personas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</si>
  <si>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</si>
  <si>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</si>
  <si>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</si>
  <si>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</si>
  <si>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</si>
  <si>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Enc. Sec. Ejecución Presupuestaria</t>
  </si>
  <si>
    <t xml:space="preserve">Janibis Scarlet Santana Adames </t>
  </si>
  <si>
    <t>Enc. Dpto Gestión Estratégica</t>
  </si>
  <si>
    <t>6143 - Personas Físicas y Jurídicas reciben servicios de desaduanización de mercancías</t>
  </si>
  <si>
    <r>
      <t>Informe de Evaluación 4</t>
    </r>
    <r>
      <rPr>
        <b/>
        <vertAlign val="superscript"/>
        <sz val="12"/>
        <color rgb="FF000000"/>
        <rFont val="Calibri"/>
        <family val="2"/>
        <scheme val="minor"/>
      </rPr>
      <t>to</t>
    </r>
    <r>
      <rPr>
        <b/>
        <sz val="12"/>
        <color rgb="FF000000"/>
        <rFont val="Calibri"/>
        <family val="2"/>
        <scheme val="minor"/>
      </rPr>
      <t xml:space="preserve"> Trimestre de las Metas Físicas-Financieras</t>
    </r>
  </si>
  <si>
    <t xml:space="preserve"> Programación 4to. Trimestre </t>
  </si>
  <si>
    <t>Ejecución 4to. Trimestre</t>
  </si>
  <si>
    <t>Cumplimiento de meta física con respecto a lo programado. En cuanto a la parte financiera, el desvío en 40% se debe a que los recursos del Fondo 9995, no se ejecutan en línea.</t>
  </si>
  <si>
    <t>La desviación presentada de un 5% más en la ejecución con relación a lo programado se debe al incremento en la cantidad de declaraciones importación y exportación desaduanizadas, gracias al aumento en la actividad económica. En cuanto a la parte financiera, el desvío en 40% se debe a que los recursos del Fondo 9995, no se ejecutan en línea.</t>
  </si>
  <si>
    <t>La desviación presentada de un 85% más respecto a la meta programada se debe al crecimiento del interés en la certificación OEA y los beneficios del Despacho en 24 horas. En cuanto a la parte financiera, el desvío en 54% se debe a que los recursos del Fondo 9995, no se ejecutan en línea.</t>
  </si>
  <si>
    <t>La desviación presentada de un 7% más respecto a lo programado se debe al aumento en la cantidad de exoneraciones que fueron otorgadas durante este trimestre. En cuanto a la parte financiera, el desvío en 65%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</si>
</sst>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
      <b/>
      <vertAlign val="superscript"/>
      <sz val="12"/>
      <color rgb="FF00000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28" xfId="0" applyFont="1" applyBorder="1" applyAlignment="1" applyProtection="1">
      <alignment horizontal="left" vertical="top" wrapText="1"/>
      <protection locked="0"/>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11" fillId="0" borderId="23" xfId="1" applyNumberFormat="1" applyFont="1" applyFill="1" applyBorder="1" applyAlignment="1" applyProtection="1">
      <alignment horizontal="center" vertical="center" wrapText="1" readingOrder="1"/>
      <protection locked="0"/>
    </xf>
    <xf numFmtId="0" fontId="10" fillId="6" borderId="22" xfId="0" applyFont="1" applyFill="1" applyBorder="1" applyAlignment="1">
      <alignment horizontal="left" vertical="center" wrapText="1"/>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59397</xdr:rowOff>
    </xdr:from>
    <xdr:ext cx="1235075" cy="73004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123825" y="259422"/>
          <a:ext cx="1235075" cy="73004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88440F-404F-44D6-8086-80214BCD0608}" name="Tabla136" displayName="Tabla136" ref="A52:J53" totalsRowShown="0" headerRowDxfId="44" dataDxfId="42" headerRowBorderDxfId="43" tableBorderDxfId="41" totalsRowBorderDxfId="40">
  <autoFilter ref="A52:J53" xr:uid="{4D88440F-404F-44D6-8086-80214BCD0608}"/>
  <tableColumns count="10">
    <tableColumn id="1" xr3:uid="{70400CBA-ADE6-4392-8212-4A688754BB7D}" name="Producto" dataDxfId="39"/>
    <tableColumn id="2" xr3:uid="{B4D2D5D5-FD6D-4621-B410-F5ABB424B022}" name="Indicador" dataDxfId="38"/>
    <tableColumn id="3" xr3:uid="{D1F08D0F-9EEE-4C3D-95BA-454E991D3D52}" name="Física_x000a_(A)" dataDxfId="37"/>
    <tableColumn id="4" xr3:uid="{E4E817D0-F6CA-47F3-B8A3-2B12836997A7}" name="Financiera_x000a_(B)" dataDxfId="36"/>
    <tableColumn id="9" xr3:uid="{9F6971FA-047A-45F3-97DE-2CB4B25A53B9}" name="Física_x000a_(C)" dataDxfId="35"/>
    <tableColumn id="10" xr3:uid="{78B2EB76-B30C-4D22-952D-3A89A747514E}" name="Financiera_x000a_(D)" dataDxfId="34"/>
    <tableColumn id="5" xr3:uid="{F3B45BB4-2037-4AD6-8AA8-A7542721981F}" name="Física _x000a_(E)" dataDxfId="33"/>
    <tableColumn id="6" xr3:uid="{DBF5728C-53F0-4814-B6DF-A23D1EC52723}" name="Financiera _x000a_ (F)" dataDxfId="32"/>
    <tableColumn id="7" xr3:uid="{C57F9A30-E222-452E-9CEF-74A2438C5DCB}" name="Física _x000a_(%)_x000a_ G=E/C" dataDxfId="31" dataCellStyle="Porcentaje">
      <calculatedColumnFormula>+Tabla136[[#This Row],[Física 
(E)]]/Tabla136[[#This Row],[Física
(C)]]</calculatedColumnFormula>
    </tableColumn>
    <tableColumn id="8" xr3:uid="{9716C72F-FA1A-4863-9F7D-EC3F27826F46}"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9F4CAC4-0428-427F-A79D-B76E7831406F}" name="Tabla1347" displayName="Tabla1347" ref="A77:J78" totalsRowShown="0" headerRowDxfId="29" dataDxfId="27" headerRowBorderDxfId="28" tableBorderDxfId="26" totalsRowBorderDxfId="25">
  <autoFilter ref="A77:J78" xr:uid="{99F4CAC4-0428-427F-A79D-B76E7831406F}"/>
  <tableColumns count="10">
    <tableColumn id="1" xr3:uid="{93AF8991-6F27-4370-93A3-04C54F6D5797}" name="Producto" dataDxfId="24"/>
    <tableColumn id="2" xr3:uid="{E1884F0E-55FB-4A3B-B794-3F144D66A90A}" name="Indicador" dataDxfId="23"/>
    <tableColumn id="3" xr3:uid="{AD1275D0-3BB4-4638-8621-16B1F9106104}" name="Física_x000a_(A)" dataDxfId="22"/>
    <tableColumn id="4" xr3:uid="{07DA9C97-EF42-4D5C-8DA8-8426B66E008F}" name="Financiera_x000a_(B)" dataDxfId="21"/>
    <tableColumn id="9" xr3:uid="{9DE8A727-3D7F-49C7-B04D-35BC8D27A990}" name="Física_x000a_(C)" dataDxfId="20"/>
    <tableColumn id="10" xr3:uid="{32B909CA-0514-4068-9147-256F6B96452A}" name="Financiera_x000a_(D)" dataDxfId="19"/>
    <tableColumn id="5" xr3:uid="{A8224381-4461-4A90-A1EC-62F1EB2B860F}" name="Física _x000a_(E)" dataDxfId="18"/>
    <tableColumn id="6" xr3:uid="{7E7A35F2-C8A8-4394-82A8-BC498B740421}" name="Financiera _x000a_ (F)" dataDxfId="17"/>
    <tableColumn id="7" xr3:uid="{831AA21C-F2E8-42AC-B220-BF496518F161}" name="Física _x000a_(%)_x000a_ G=E/C" dataDxfId="16" dataCellStyle="Porcentaje">
      <calculatedColumnFormula>+Tabla1347[[#This Row],[Física 
(E)]]/Tabla1347[[#This Row],[Física
(C)]]</calculatedColumnFormula>
    </tableColumn>
    <tableColumn id="8" xr3:uid="{F7B2BE75-2599-49B9-9203-FE4BBC6A6002}"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558904-C291-4C34-86B4-77C505C372F8}" name="Tabla13458" displayName="Tabla13458" ref="A100:J101" totalsRowShown="0" headerRowDxfId="14" dataDxfId="12" headerRowBorderDxfId="13" tableBorderDxfId="11" totalsRowBorderDxfId="10">
  <autoFilter ref="A100:J101" xr:uid="{7F558904-C291-4C34-86B4-77C505C372F8}"/>
  <tableColumns count="10">
    <tableColumn id="1" xr3:uid="{26255B2B-FF92-4F84-965A-7185F7C97940}" name="Producto" dataDxfId="9"/>
    <tableColumn id="2" xr3:uid="{ABB5300B-9E97-4DDD-BFD9-50C49B79D54D}" name="Indicador" dataDxfId="8"/>
    <tableColumn id="3" xr3:uid="{7044397F-91EA-4376-AE1A-602C5442095F}" name="Física_x000a_(A)" dataDxfId="7"/>
    <tableColumn id="4" xr3:uid="{0D837CEB-F352-4350-A1B7-7C2ACB985138}" name="Financiera_x000a_(B)" dataDxfId="6"/>
    <tableColumn id="9" xr3:uid="{7BCC2EA3-9B4C-47B6-929D-4BD94D3810B1}" name="Física_x000a_(C)" dataDxfId="5"/>
    <tableColumn id="10" xr3:uid="{DA3FEDB0-6806-4C98-80CE-E0A1FF122C74}" name="Financiera_x000a_(D)" dataDxfId="4"/>
    <tableColumn id="5" xr3:uid="{FB883228-5133-424E-8FD2-7FBB03F97296}" name="Física _x000a_(E)" dataDxfId="3"/>
    <tableColumn id="6" xr3:uid="{9DF91284-E6BB-462B-BF0C-0376DCDB8AD8}" name="Financiera _x000a_ (F)" dataDxfId="2"/>
    <tableColumn id="7" xr3:uid="{2870A779-9758-430E-9B52-478A2B8E7926}" name="Física _x000a_(%)_x000a_ G=E/C" dataDxfId="1" dataCellStyle="Porcentaje">
      <calculatedColumnFormula>+Tabla13458[[#This Row],[Física 
(E)]]/Tabla13458[[#This Row],[Física
(C)]]</calculatedColumnFormula>
    </tableColumn>
    <tableColumn id="8" xr3:uid="{94375529-FC7E-4171-BBB4-EFE86D7DFF28}"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17"/>
  <sheetViews>
    <sheetView tabSelected="1" workbookViewId="0">
      <selection activeCell="B107" sqref="B107:J107"/>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thickBot="1" x14ac:dyDescent="0.3">
      <c r="A2" s="20"/>
      <c r="B2" s="63" t="s">
        <v>89</v>
      </c>
      <c r="C2" s="64"/>
      <c r="D2" s="64"/>
      <c r="E2" s="64"/>
      <c r="F2" s="64"/>
      <c r="G2" s="64"/>
      <c r="H2" s="64"/>
      <c r="I2" s="64"/>
      <c r="J2" s="65"/>
      <c r="K2" s="1"/>
    </row>
    <row r="3" spans="1:11" ht="21.75" thickBot="1" x14ac:dyDescent="0.3">
      <c r="A3" s="21"/>
      <c r="B3" s="66" t="s">
        <v>0</v>
      </c>
      <c r="C3" s="67"/>
      <c r="D3" s="66" t="s">
        <v>1</v>
      </c>
      <c r="E3" s="67"/>
      <c r="F3" s="67"/>
      <c r="G3" s="67"/>
      <c r="H3" s="68"/>
      <c r="I3" s="2" t="s">
        <v>2</v>
      </c>
      <c r="J3" s="3" t="s">
        <v>3</v>
      </c>
      <c r="K3" s="1"/>
    </row>
    <row r="4" spans="1:11" ht="21.75" thickBot="1" x14ac:dyDescent="0.3">
      <c r="A4" s="22"/>
      <c r="B4" s="69" t="s">
        <v>4</v>
      </c>
      <c r="C4" s="70"/>
      <c r="D4" s="69" t="s">
        <v>73</v>
      </c>
      <c r="E4" s="70"/>
      <c r="F4" s="70"/>
      <c r="G4" s="70"/>
      <c r="H4" s="71"/>
      <c r="I4" s="4">
        <v>43552</v>
      </c>
      <c r="J4" s="5">
        <v>0</v>
      </c>
      <c r="K4" s="1"/>
    </row>
    <row r="5" spans="1:11" x14ac:dyDescent="0.25">
      <c r="A5" s="72"/>
      <c r="B5" s="73"/>
      <c r="C5" s="73"/>
      <c r="D5" s="74"/>
      <c r="E5" s="74"/>
      <c r="F5" s="74"/>
      <c r="G5" s="74"/>
      <c r="H5" s="74"/>
      <c r="I5" s="73"/>
      <c r="J5" s="75"/>
      <c r="K5" s="1"/>
    </row>
    <row r="6" spans="1:11" ht="3" customHeight="1" x14ac:dyDescent="0.25">
      <c r="A6" s="80"/>
      <c r="B6" s="81"/>
      <c r="C6" s="81"/>
      <c r="D6" s="81"/>
      <c r="E6" s="81"/>
      <c r="F6" s="81"/>
      <c r="G6" s="81"/>
      <c r="H6" s="81"/>
      <c r="I6" s="81"/>
      <c r="J6" s="82"/>
      <c r="K6" s="1"/>
    </row>
    <row r="7" spans="1:11" ht="15.75" x14ac:dyDescent="0.25">
      <c r="A7" s="31" t="s">
        <v>78</v>
      </c>
      <c r="B7" s="32"/>
      <c r="C7" s="32"/>
      <c r="D7" s="32"/>
      <c r="E7" s="32"/>
      <c r="F7" s="32"/>
      <c r="G7" s="32"/>
      <c r="H7" s="32"/>
      <c r="I7" s="32"/>
      <c r="J7" s="33"/>
      <c r="K7" s="1"/>
    </row>
    <row r="8" spans="1:11" ht="15.75" x14ac:dyDescent="0.25">
      <c r="A8" s="41" t="s">
        <v>5</v>
      </c>
      <c r="B8" s="42"/>
      <c r="C8" s="42"/>
      <c r="D8" s="42"/>
      <c r="E8" s="42"/>
      <c r="F8" s="42"/>
      <c r="G8" s="42"/>
      <c r="H8" s="42"/>
      <c r="I8" s="42"/>
      <c r="J8" s="43"/>
      <c r="K8" s="1"/>
    </row>
    <row r="9" spans="1:11" x14ac:dyDescent="0.25">
      <c r="A9" s="6" t="s">
        <v>6</v>
      </c>
      <c r="B9" s="76" t="s">
        <v>49</v>
      </c>
      <c r="C9" s="77"/>
      <c r="D9" s="77"/>
      <c r="E9" s="77"/>
      <c r="F9" s="77"/>
      <c r="G9" s="77"/>
      <c r="H9" s="77"/>
      <c r="I9" s="77"/>
      <c r="J9" s="78"/>
      <c r="K9" s="1"/>
    </row>
    <row r="10" spans="1:11" ht="15" customHeight="1" x14ac:dyDescent="0.25">
      <c r="A10" s="23" t="s">
        <v>36</v>
      </c>
      <c r="B10" s="76" t="s">
        <v>50</v>
      </c>
      <c r="C10" s="77"/>
      <c r="D10" s="77"/>
      <c r="E10" s="77"/>
      <c r="F10" s="77"/>
      <c r="G10" s="77"/>
      <c r="H10" s="77"/>
      <c r="I10" s="77"/>
      <c r="J10" s="78"/>
      <c r="K10" s="1"/>
    </row>
    <row r="11" spans="1:11" x14ac:dyDescent="0.25">
      <c r="A11" s="23" t="s">
        <v>37</v>
      </c>
      <c r="B11" s="76" t="s">
        <v>51</v>
      </c>
      <c r="C11" s="77"/>
      <c r="D11" s="77"/>
      <c r="E11" s="77"/>
      <c r="F11" s="77"/>
      <c r="G11" s="77"/>
      <c r="H11" s="77"/>
      <c r="I11" s="77"/>
      <c r="J11" s="78"/>
      <c r="K11" s="1"/>
    </row>
    <row r="12" spans="1:11" ht="31.5" customHeight="1" x14ac:dyDescent="0.25">
      <c r="A12" s="6" t="s">
        <v>7</v>
      </c>
      <c r="B12" s="79" t="s">
        <v>56</v>
      </c>
      <c r="C12" s="79"/>
      <c r="D12" s="79"/>
      <c r="E12" s="79"/>
      <c r="F12" s="79"/>
      <c r="G12" s="79"/>
      <c r="H12" s="79"/>
      <c r="I12" s="79"/>
      <c r="J12" s="79"/>
    </row>
    <row r="13" spans="1:11" ht="54" customHeight="1" x14ac:dyDescent="0.25">
      <c r="A13" s="6" t="s">
        <v>8</v>
      </c>
      <c r="B13" s="79" t="s">
        <v>57</v>
      </c>
      <c r="C13" s="79"/>
      <c r="D13" s="79"/>
      <c r="E13" s="79"/>
      <c r="F13" s="79"/>
      <c r="G13" s="79"/>
      <c r="H13" s="79"/>
      <c r="I13" s="79"/>
      <c r="J13" s="79"/>
    </row>
    <row r="14" spans="1:11" ht="15.75" x14ac:dyDescent="0.25">
      <c r="A14" s="31" t="s">
        <v>9</v>
      </c>
      <c r="B14" s="32"/>
      <c r="C14" s="32"/>
      <c r="D14" s="32"/>
      <c r="E14" s="32"/>
      <c r="F14" s="32"/>
      <c r="G14" s="32"/>
      <c r="H14" s="32"/>
      <c r="I14" s="32"/>
      <c r="J14" s="33"/>
    </row>
    <row r="15" spans="1:11" ht="27.75" customHeight="1" x14ac:dyDescent="0.25">
      <c r="A15" s="6" t="s">
        <v>10</v>
      </c>
      <c r="B15" s="24">
        <v>1</v>
      </c>
      <c r="C15" s="84" t="str">
        <f>IFERROR(VLOOKUP(B15,'[1]Validacion datos'!A2:B5,2,FALSE),"")</f>
        <v>DESARROLLO INSTITUCIONAL</v>
      </c>
      <c r="D15" s="84"/>
      <c r="E15" s="84"/>
      <c r="F15" s="84"/>
      <c r="G15" s="84"/>
      <c r="H15" s="84"/>
      <c r="I15" s="84"/>
      <c r="J15" s="84"/>
    </row>
    <row r="16" spans="1:11" ht="26.25" customHeight="1" x14ac:dyDescent="0.25">
      <c r="A16" s="6" t="s">
        <v>11</v>
      </c>
      <c r="B16" s="9">
        <v>1.1000000000000001</v>
      </c>
      <c r="C16" s="84" t="str">
        <f>IFERROR(VLOOKUP(B16,'[1]Validacion datos'!A8:B26,2,FALSE),"")</f>
        <v>Administración pública transparente, eficiente y orientada</v>
      </c>
      <c r="D16" s="84"/>
      <c r="E16" s="84"/>
      <c r="F16" s="84"/>
      <c r="G16" s="84"/>
      <c r="H16" s="84"/>
      <c r="I16" s="84"/>
      <c r="J16" s="84"/>
    </row>
    <row r="17" spans="1:11" ht="29.45" customHeight="1" x14ac:dyDescent="0.25">
      <c r="A17" s="6" t="s">
        <v>12</v>
      </c>
      <c r="B17" s="9" t="s">
        <v>58</v>
      </c>
      <c r="C17" s="84"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84"/>
      <c r="E17" s="84"/>
      <c r="F17" s="84"/>
      <c r="G17" s="84"/>
      <c r="H17" s="84"/>
      <c r="I17" s="84"/>
      <c r="J17" s="84"/>
    </row>
    <row r="18" spans="1:11" ht="15.75" x14ac:dyDescent="0.25">
      <c r="A18" s="31" t="s">
        <v>13</v>
      </c>
      <c r="B18" s="32"/>
      <c r="C18" s="32"/>
      <c r="D18" s="32"/>
      <c r="E18" s="32"/>
      <c r="F18" s="32"/>
      <c r="G18" s="32"/>
      <c r="H18" s="32"/>
      <c r="I18" s="32"/>
      <c r="J18" s="33"/>
    </row>
    <row r="19" spans="1:11" ht="24" customHeight="1" x14ac:dyDescent="0.25">
      <c r="A19" s="6" t="s">
        <v>14</v>
      </c>
      <c r="B19" s="44" t="s">
        <v>55</v>
      </c>
      <c r="C19" s="44"/>
      <c r="D19" s="44"/>
      <c r="E19" s="44"/>
      <c r="F19" s="44"/>
      <c r="G19" s="44"/>
      <c r="H19" s="44"/>
      <c r="I19" s="44"/>
      <c r="J19" s="45"/>
    </row>
    <row r="20" spans="1:11" ht="76.900000000000006" customHeight="1" x14ac:dyDescent="0.25">
      <c r="A20" s="10" t="s">
        <v>15</v>
      </c>
      <c r="B20" s="44" t="s">
        <v>59</v>
      </c>
      <c r="C20" s="44"/>
      <c r="D20" s="44"/>
      <c r="E20" s="44"/>
      <c r="F20" s="44"/>
      <c r="G20" s="44"/>
      <c r="H20" s="44"/>
      <c r="I20" s="44"/>
      <c r="J20" s="45"/>
    </row>
    <row r="21" spans="1:11" ht="24.75" customHeight="1" x14ac:dyDescent="0.25">
      <c r="A21" s="10" t="s">
        <v>16</v>
      </c>
      <c r="B21" s="44" t="s">
        <v>60</v>
      </c>
      <c r="C21" s="44"/>
      <c r="D21" s="44"/>
      <c r="E21" s="44"/>
      <c r="F21" s="44"/>
      <c r="G21" s="44"/>
      <c r="H21" s="44"/>
      <c r="I21" s="44"/>
      <c r="J21" s="45"/>
    </row>
    <row r="22" spans="1:11" ht="24.75" customHeight="1" x14ac:dyDescent="0.25">
      <c r="A22" s="10" t="s">
        <v>38</v>
      </c>
      <c r="B22" s="44" t="s">
        <v>74</v>
      </c>
      <c r="C22" s="44"/>
      <c r="D22" s="44"/>
      <c r="E22" s="44"/>
      <c r="F22" s="44"/>
      <c r="G22" s="44"/>
      <c r="H22" s="44"/>
      <c r="I22" s="44"/>
      <c r="J22" s="45"/>
      <c r="K22" s="1"/>
    </row>
    <row r="23" spans="1:11" ht="15.75" x14ac:dyDescent="0.25">
      <c r="A23" s="31" t="s">
        <v>17</v>
      </c>
      <c r="B23" s="32"/>
      <c r="C23" s="32"/>
      <c r="D23" s="32"/>
      <c r="E23" s="32"/>
      <c r="F23" s="32"/>
      <c r="G23" s="32"/>
      <c r="H23" s="32"/>
      <c r="I23" s="32"/>
      <c r="J23" s="33"/>
    </row>
    <row r="24" spans="1:11" ht="15.75" x14ac:dyDescent="0.25">
      <c r="A24" s="41" t="s">
        <v>18</v>
      </c>
      <c r="B24" s="42"/>
      <c r="C24" s="42"/>
      <c r="D24" s="42"/>
      <c r="E24" s="42"/>
      <c r="F24" s="42"/>
      <c r="G24" s="42"/>
      <c r="H24" s="42"/>
      <c r="I24" s="42"/>
      <c r="J24" s="43"/>
      <c r="K24" s="1"/>
    </row>
    <row r="25" spans="1:11" ht="15" customHeight="1" x14ac:dyDescent="0.25">
      <c r="A25" s="58" t="s">
        <v>19</v>
      </c>
      <c r="B25" s="59"/>
      <c r="C25" s="60" t="s">
        <v>20</v>
      </c>
      <c r="D25" s="61"/>
      <c r="E25" s="61"/>
      <c r="F25" s="61" t="s">
        <v>21</v>
      </c>
      <c r="G25" s="61"/>
      <c r="H25" s="59"/>
      <c r="I25" s="60" t="s">
        <v>22</v>
      </c>
      <c r="J25" s="62"/>
    </row>
    <row r="26" spans="1:11" x14ac:dyDescent="0.25">
      <c r="A26" s="83">
        <v>1746153041</v>
      </c>
      <c r="B26" s="55"/>
      <c r="C26" s="53">
        <v>1826102507.28</v>
      </c>
      <c r="D26" s="54"/>
      <c r="E26" s="55"/>
      <c r="F26" s="53">
        <v>1149445245.73</v>
      </c>
      <c r="G26" s="54"/>
      <c r="H26" s="55"/>
      <c r="I26" s="56">
        <f>+F26/C26</f>
        <v>0.62945275040562287</v>
      </c>
      <c r="J26" s="57"/>
    </row>
    <row r="27" spans="1:11" ht="15.75" x14ac:dyDescent="0.25">
      <c r="A27" s="41" t="s">
        <v>23</v>
      </c>
      <c r="B27" s="42"/>
      <c r="C27" s="42"/>
      <c r="D27" s="42"/>
      <c r="E27" s="42"/>
      <c r="F27" s="42"/>
      <c r="G27" s="42"/>
      <c r="H27" s="42"/>
      <c r="I27" s="42"/>
      <c r="J27" s="43"/>
      <c r="K27" s="1"/>
    </row>
    <row r="28" spans="1:11" x14ac:dyDescent="0.25">
      <c r="A28" s="7"/>
      <c r="B28"/>
      <c r="C28" s="46" t="s">
        <v>24</v>
      </c>
      <c r="D28" s="47"/>
      <c r="E28" s="48" t="s">
        <v>90</v>
      </c>
      <c r="F28" s="49"/>
      <c r="G28" s="48" t="s">
        <v>91</v>
      </c>
      <c r="H28" s="48"/>
      <c r="I28" s="46" t="s">
        <v>25</v>
      </c>
      <c r="J28" s="50"/>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88</v>
      </c>
      <c r="B30" s="27" t="s">
        <v>62</v>
      </c>
      <c r="C30" s="16">
        <v>742265</v>
      </c>
      <c r="D30" s="17">
        <v>1826102507.28</v>
      </c>
      <c r="E30" s="17">
        <v>191662</v>
      </c>
      <c r="F30" s="17">
        <v>582391027</v>
      </c>
      <c r="G30" s="18">
        <v>200892</v>
      </c>
      <c r="H30" s="17">
        <v>351799623.93000001</v>
      </c>
      <c r="I30" s="26">
        <f>+Tabla1[[#This Row],[Física 
(E)]]/Tabla1[[#This Row],[Física
(C)]]</f>
        <v>1.0481576942742954</v>
      </c>
      <c r="J30" s="26">
        <f>+Tabla1[[#This Row],[Financiera 
 (F)]]/Tabla1[[#This Row],[Financiera
(D)]]</f>
        <v>0.60406085880509286</v>
      </c>
    </row>
    <row r="31" spans="1:11" ht="15.75" x14ac:dyDescent="0.25">
      <c r="A31" s="31" t="s">
        <v>28</v>
      </c>
      <c r="B31" s="32"/>
      <c r="C31" s="32"/>
      <c r="D31" s="32"/>
      <c r="E31" s="32"/>
      <c r="F31" s="32"/>
      <c r="G31" s="32"/>
      <c r="H31" s="32"/>
      <c r="I31" s="32"/>
      <c r="J31" s="33"/>
    </row>
    <row r="32" spans="1:11" ht="15.75" x14ac:dyDescent="0.25">
      <c r="A32" s="41" t="s">
        <v>29</v>
      </c>
      <c r="B32" s="42"/>
      <c r="C32" s="42"/>
      <c r="D32" s="42"/>
      <c r="E32" s="42"/>
      <c r="F32" s="42"/>
      <c r="G32" s="42"/>
      <c r="H32" s="42"/>
      <c r="I32" s="42"/>
      <c r="J32" s="43"/>
    </row>
    <row r="33" spans="1:11" x14ac:dyDescent="0.25">
      <c r="A33" s="19" t="s">
        <v>30</v>
      </c>
      <c r="B33" s="44" t="s">
        <v>79</v>
      </c>
      <c r="C33" s="44"/>
      <c r="D33" s="44"/>
      <c r="E33" s="44"/>
      <c r="F33" s="44"/>
      <c r="G33" s="44"/>
      <c r="H33" s="44"/>
      <c r="I33" s="44"/>
      <c r="J33" s="45"/>
      <c r="K33" s="1"/>
    </row>
    <row r="34" spans="1:11" ht="27" customHeight="1" x14ac:dyDescent="0.25">
      <c r="A34" s="19" t="s">
        <v>31</v>
      </c>
      <c r="B34" s="44" t="s">
        <v>61</v>
      </c>
      <c r="C34" s="44"/>
      <c r="D34" s="44"/>
      <c r="E34" s="44"/>
      <c r="F34" s="44"/>
      <c r="G34" s="44"/>
      <c r="H34" s="44"/>
      <c r="I34" s="44"/>
      <c r="J34" s="45"/>
    </row>
    <row r="35" spans="1:11" x14ac:dyDescent="0.25">
      <c r="A35" s="19" t="s">
        <v>32</v>
      </c>
      <c r="B35" s="44"/>
      <c r="C35" s="44"/>
      <c r="D35" s="44"/>
      <c r="E35" s="44"/>
      <c r="F35" s="44"/>
      <c r="G35" s="44"/>
      <c r="H35" s="44"/>
      <c r="I35" s="44"/>
      <c r="J35" s="45"/>
    </row>
    <row r="36" spans="1:11" ht="47.25" customHeight="1" x14ac:dyDescent="0.25">
      <c r="A36" s="19" t="s">
        <v>33</v>
      </c>
      <c r="B36" s="44" t="s">
        <v>93</v>
      </c>
      <c r="C36" s="44"/>
      <c r="D36" s="44"/>
      <c r="E36" s="44"/>
      <c r="F36" s="44"/>
      <c r="G36" s="44"/>
      <c r="H36" s="44"/>
      <c r="I36" s="44"/>
      <c r="J36" s="45"/>
    </row>
    <row r="37" spans="1:11" ht="15.75" x14ac:dyDescent="0.25">
      <c r="A37" s="31" t="s">
        <v>34</v>
      </c>
      <c r="B37" s="32"/>
      <c r="C37" s="32"/>
      <c r="D37" s="32"/>
      <c r="E37" s="32"/>
      <c r="F37" s="32"/>
      <c r="G37" s="32"/>
      <c r="H37" s="32"/>
      <c r="I37" s="32"/>
      <c r="J37" s="33"/>
    </row>
    <row r="38" spans="1:11" ht="15.75" x14ac:dyDescent="0.25">
      <c r="A38" s="34" t="s">
        <v>35</v>
      </c>
      <c r="B38" s="35"/>
      <c r="C38" s="35"/>
      <c r="D38" s="35"/>
      <c r="E38" s="35"/>
      <c r="F38" s="35"/>
      <c r="G38" s="35"/>
      <c r="H38" s="35"/>
      <c r="I38" s="35"/>
      <c r="J38" s="36"/>
    </row>
    <row r="39" spans="1:11" x14ac:dyDescent="0.25">
      <c r="A39" s="37" t="s">
        <v>41</v>
      </c>
      <c r="B39" s="38"/>
      <c r="C39" s="38"/>
      <c r="D39" s="38"/>
      <c r="E39" s="38"/>
      <c r="F39" s="38"/>
      <c r="G39" s="38"/>
      <c r="H39" s="38"/>
      <c r="I39" s="38"/>
      <c r="J39" s="39"/>
      <c r="K39" s="1"/>
    </row>
    <row r="40" spans="1:11" ht="12.75" customHeight="1" x14ac:dyDescent="0.25">
      <c r="A40" s="25"/>
      <c r="B40" s="25"/>
      <c r="C40" s="25"/>
      <c r="D40" s="25"/>
      <c r="E40" s="25"/>
      <c r="F40" s="25"/>
      <c r="G40" s="25"/>
      <c r="H40" s="25"/>
      <c r="I40" s="25"/>
      <c r="J40" s="25"/>
    </row>
    <row r="41" spans="1:11" ht="15.75" x14ac:dyDescent="0.25">
      <c r="A41" s="31" t="s">
        <v>13</v>
      </c>
      <c r="B41" s="32"/>
      <c r="C41" s="32"/>
      <c r="D41" s="32"/>
      <c r="E41" s="32"/>
      <c r="F41" s="32"/>
      <c r="G41" s="32"/>
      <c r="H41" s="32"/>
      <c r="I41" s="32"/>
      <c r="J41" s="33"/>
    </row>
    <row r="42" spans="1:11" x14ac:dyDescent="0.25">
      <c r="A42" s="6" t="s">
        <v>14</v>
      </c>
      <c r="B42" s="44" t="s">
        <v>54</v>
      </c>
      <c r="C42" s="44"/>
      <c r="D42" s="44"/>
      <c r="E42" s="44"/>
      <c r="F42" s="44"/>
      <c r="G42" s="44"/>
      <c r="H42" s="44"/>
      <c r="I42" s="44"/>
      <c r="J42" s="45"/>
    </row>
    <row r="43" spans="1:11" x14ac:dyDescent="0.25">
      <c r="A43" s="10" t="s">
        <v>15</v>
      </c>
      <c r="B43" s="44" t="s">
        <v>63</v>
      </c>
      <c r="C43" s="44"/>
      <c r="D43" s="44"/>
      <c r="E43" s="44"/>
      <c r="F43" s="44"/>
      <c r="G43" s="44"/>
      <c r="H43" s="44"/>
      <c r="I43" s="44"/>
      <c r="J43" s="45"/>
    </row>
    <row r="44" spans="1:11" x14ac:dyDescent="0.25">
      <c r="A44" s="10" t="s">
        <v>16</v>
      </c>
      <c r="B44" s="44" t="s">
        <v>64</v>
      </c>
      <c r="C44" s="44"/>
      <c r="D44" s="44"/>
      <c r="E44" s="44"/>
      <c r="F44" s="44"/>
      <c r="G44" s="44"/>
      <c r="H44" s="44"/>
      <c r="I44" s="44"/>
      <c r="J44" s="45"/>
    </row>
    <row r="45" spans="1:11" x14ac:dyDescent="0.25">
      <c r="A45" s="10" t="s">
        <v>38</v>
      </c>
      <c r="B45" s="44" t="s">
        <v>75</v>
      </c>
      <c r="C45" s="44"/>
      <c r="D45" s="44"/>
      <c r="E45" s="44"/>
      <c r="F45" s="44"/>
      <c r="G45" s="44"/>
      <c r="H45" s="44"/>
      <c r="I45" s="44"/>
      <c r="J45" s="45"/>
    </row>
    <row r="46" spans="1:11" ht="15.75" x14ac:dyDescent="0.25">
      <c r="A46" s="31" t="s">
        <v>17</v>
      </c>
      <c r="B46" s="32"/>
      <c r="C46" s="32"/>
      <c r="D46" s="32"/>
      <c r="E46" s="32"/>
      <c r="F46" s="32"/>
      <c r="G46" s="32"/>
      <c r="H46" s="32"/>
      <c r="I46" s="32"/>
      <c r="J46" s="33"/>
    </row>
    <row r="47" spans="1:11" ht="15.75" x14ac:dyDescent="0.25">
      <c r="A47" s="41" t="s">
        <v>18</v>
      </c>
      <c r="B47" s="42"/>
      <c r="C47" s="42"/>
      <c r="D47" s="42"/>
      <c r="E47" s="42"/>
      <c r="F47" s="42"/>
      <c r="G47" s="42"/>
      <c r="H47" s="42"/>
      <c r="I47" s="42"/>
      <c r="J47" s="43"/>
    </row>
    <row r="48" spans="1:11" x14ac:dyDescent="0.25">
      <c r="A48" s="58" t="s">
        <v>19</v>
      </c>
      <c r="B48" s="59"/>
      <c r="C48" s="60" t="s">
        <v>20</v>
      </c>
      <c r="D48" s="61"/>
      <c r="E48" s="61"/>
      <c r="F48" s="61" t="s">
        <v>21</v>
      </c>
      <c r="G48" s="61"/>
      <c r="H48" s="59"/>
      <c r="I48" s="60" t="s">
        <v>22</v>
      </c>
      <c r="J48" s="62"/>
    </row>
    <row r="49" spans="1:10" x14ac:dyDescent="0.25">
      <c r="A49" s="51">
        <v>564699065</v>
      </c>
      <c r="B49" s="52"/>
      <c r="C49" s="53">
        <v>568785113.79999995</v>
      </c>
      <c r="D49" s="54"/>
      <c r="E49" s="55"/>
      <c r="F49" s="53">
        <v>363172085.47000003</v>
      </c>
      <c r="G49" s="54"/>
      <c r="H49" s="55"/>
      <c r="I49" s="56">
        <f>+F49/C49</f>
        <v>0.63850490573440188</v>
      </c>
      <c r="J49" s="57"/>
    </row>
    <row r="50" spans="1:10" ht="15.75" x14ac:dyDescent="0.25">
      <c r="A50" s="41" t="s">
        <v>23</v>
      </c>
      <c r="B50" s="42"/>
      <c r="C50" s="42"/>
      <c r="D50" s="42"/>
      <c r="E50" s="42"/>
      <c r="F50" s="42"/>
      <c r="G50" s="42"/>
      <c r="H50" s="42"/>
      <c r="I50" s="42"/>
      <c r="J50" s="43"/>
    </row>
    <row r="51" spans="1:10" ht="15" customHeight="1" x14ac:dyDescent="0.25">
      <c r="A51" s="7"/>
      <c r="B51"/>
      <c r="C51" s="46" t="s">
        <v>24</v>
      </c>
      <c r="D51" s="47"/>
      <c r="E51" s="48" t="s">
        <v>90</v>
      </c>
      <c r="F51" s="49"/>
      <c r="G51" s="48" t="s">
        <v>91</v>
      </c>
      <c r="H51" s="48"/>
      <c r="I51" s="46" t="s">
        <v>25</v>
      </c>
      <c r="J51" s="50"/>
    </row>
    <row r="52" spans="1:10" ht="38.25" x14ac:dyDescent="0.25">
      <c r="A52" s="11" t="s">
        <v>26</v>
      </c>
      <c r="B52" s="12" t="s">
        <v>27</v>
      </c>
      <c r="C52" s="12" t="s">
        <v>39</v>
      </c>
      <c r="D52" s="12" t="s">
        <v>40</v>
      </c>
      <c r="E52" s="12" t="s">
        <v>43</v>
      </c>
      <c r="F52" s="12" t="s">
        <v>44</v>
      </c>
      <c r="G52" s="12" t="s">
        <v>45</v>
      </c>
      <c r="H52" s="12" t="s">
        <v>46</v>
      </c>
      <c r="I52" s="12" t="s">
        <v>47</v>
      </c>
      <c r="J52" s="13" t="s">
        <v>48</v>
      </c>
    </row>
    <row r="53" spans="1:10" ht="36" x14ac:dyDescent="0.25">
      <c r="A53" s="14" t="s">
        <v>65</v>
      </c>
      <c r="B53" s="15" t="s">
        <v>66</v>
      </c>
      <c r="C53" s="16">
        <v>333</v>
      </c>
      <c r="D53" s="17">
        <v>568785113.79999995</v>
      </c>
      <c r="E53" s="17">
        <v>73</v>
      </c>
      <c r="F53" s="17">
        <v>190432501</v>
      </c>
      <c r="G53" s="18">
        <v>73</v>
      </c>
      <c r="H53" s="17">
        <v>113342591.47</v>
      </c>
      <c r="I53" s="26">
        <f>+Tabla136[[#This Row],[Física 
(E)]]/Tabla136[[#This Row],[Física
(C)]]</f>
        <v>1</v>
      </c>
      <c r="J53" s="26">
        <f>+Tabla136[[#This Row],[Financiera 
 (F)]]/Tabla136[[#This Row],[Financiera
(D)]]</f>
        <v>0.59518512268029289</v>
      </c>
    </row>
    <row r="54" spans="1:10" ht="15.75" x14ac:dyDescent="0.25">
      <c r="A54" s="31" t="s">
        <v>28</v>
      </c>
      <c r="B54" s="32"/>
      <c r="C54" s="32"/>
      <c r="D54" s="32"/>
      <c r="E54" s="32"/>
      <c r="F54" s="32"/>
      <c r="G54" s="32"/>
      <c r="H54" s="32"/>
      <c r="I54" s="32"/>
      <c r="J54" s="33"/>
    </row>
    <row r="55" spans="1:10" ht="15.75" x14ac:dyDescent="0.25">
      <c r="A55" s="41" t="s">
        <v>29</v>
      </c>
      <c r="B55" s="42"/>
      <c r="C55" s="42"/>
      <c r="D55" s="42"/>
      <c r="E55" s="42"/>
      <c r="F55" s="42"/>
      <c r="G55" s="42"/>
      <c r="H55" s="42"/>
      <c r="I55" s="42"/>
      <c r="J55" s="43"/>
    </row>
    <row r="56" spans="1:10" x14ac:dyDescent="0.25">
      <c r="A56" s="19" t="s">
        <v>30</v>
      </c>
      <c r="B56" s="44" t="s">
        <v>52</v>
      </c>
      <c r="C56" s="44"/>
      <c r="D56" s="44"/>
      <c r="E56" s="44"/>
      <c r="F56" s="44"/>
      <c r="G56" s="44"/>
      <c r="H56" s="44"/>
      <c r="I56" s="44"/>
      <c r="J56" s="45"/>
    </row>
    <row r="57" spans="1:10" ht="30" x14ac:dyDescent="0.25">
      <c r="A57" s="19" t="s">
        <v>31</v>
      </c>
      <c r="B57" s="44" t="s">
        <v>67</v>
      </c>
      <c r="C57" s="44"/>
      <c r="D57" s="44"/>
      <c r="E57" s="44"/>
      <c r="F57" s="44"/>
      <c r="G57" s="44"/>
      <c r="H57" s="44"/>
      <c r="I57" s="44"/>
      <c r="J57" s="45"/>
    </row>
    <row r="58" spans="1:10" x14ac:dyDescent="0.25">
      <c r="A58" s="19" t="s">
        <v>32</v>
      </c>
      <c r="B58" s="44"/>
      <c r="C58" s="44"/>
      <c r="D58" s="44"/>
      <c r="E58" s="44"/>
      <c r="F58" s="44"/>
      <c r="G58" s="44"/>
      <c r="H58" s="44"/>
      <c r="I58" s="44"/>
      <c r="J58" s="45"/>
    </row>
    <row r="59" spans="1:10" ht="51" customHeight="1" x14ac:dyDescent="0.25">
      <c r="A59" s="19" t="s">
        <v>33</v>
      </c>
      <c r="B59" s="44" t="s">
        <v>92</v>
      </c>
      <c r="C59" s="44"/>
      <c r="D59" s="44"/>
      <c r="E59" s="44"/>
      <c r="F59" s="44"/>
      <c r="G59" s="44"/>
      <c r="H59" s="44"/>
      <c r="I59" s="44"/>
      <c r="J59" s="45"/>
    </row>
    <row r="60" spans="1:10" ht="15.75" x14ac:dyDescent="0.25">
      <c r="A60" s="31" t="s">
        <v>34</v>
      </c>
      <c r="B60" s="32"/>
      <c r="C60" s="32"/>
      <c r="D60" s="32"/>
      <c r="E60" s="32"/>
      <c r="F60" s="32"/>
      <c r="G60" s="32"/>
      <c r="H60" s="32"/>
      <c r="I60" s="32"/>
      <c r="J60" s="33"/>
    </row>
    <row r="61" spans="1:10" ht="15.75" x14ac:dyDescent="0.25">
      <c r="A61" s="34" t="s">
        <v>35</v>
      </c>
      <c r="B61" s="35"/>
      <c r="C61" s="35"/>
      <c r="D61" s="35"/>
      <c r="E61" s="35"/>
      <c r="F61" s="35"/>
      <c r="G61" s="35"/>
      <c r="H61" s="35"/>
      <c r="I61" s="35"/>
      <c r="J61" s="36"/>
    </row>
    <row r="62" spans="1:10" x14ac:dyDescent="0.25">
      <c r="A62" s="37" t="s">
        <v>41</v>
      </c>
      <c r="B62" s="38"/>
      <c r="C62" s="38"/>
      <c r="D62" s="38"/>
      <c r="E62" s="38"/>
      <c r="F62" s="38"/>
      <c r="G62" s="38"/>
      <c r="H62" s="38"/>
      <c r="I62" s="38"/>
      <c r="J62" s="39"/>
    </row>
    <row r="63" spans="1:10" x14ac:dyDescent="0.25">
      <c r="A63" s="25"/>
      <c r="B63" s="25"/>
      <c r="C63" s="25"/>
      <c r="D63" s="25"/>
      <c r="E63" s="25"/>
      <c r="F63" s="25"/>
      <c r="G63" s="25"/>
      <c r="H63" s="25"/>
      <c r="I63" s="25"/>
      <c r="J63" s="25"/>
    </row>
    <row r="64" spans="1:10" x14ac:dyDescent="0.25">
      <c r="A64" s="40" t="s">
        <v>42</v>
      </c>
      <c r="B64" s="40"/>
      <c r="C64" s="40"/>
      <c r="D64" s="40"/>
      <c r="E64" s="40"/>
      <c r="F64" s="40"/>
      <c r="G64" s="40"/>
      <c r="H64" s="40"/>
      <c r="I64" s="40"/>
      <c r="J64" s="40"/>
    </row>
    <row r="66" spans="1:10" ht="15.75" x14ac:dyDescent="0.25">
      <c r="A66" s="31" t="s">
        <v>13</v>
      </c>
      <c r="B66" s="32"/>
      <c r="C66" s="32"/>
      <c r="D66" s="32"/>
      <c r="E66" s="32"/>
      <c r="F66" s="32"/>
      <c r="G66" s="32"/>
      <c r="H66" s="32"/>
      <c r="I66" s="32"/>
      <c r="J66" s="33"/>
    </row>
    <row r="67" spans="1:10" x14ac:dyDescent="0.25">
      <c r="A67" s="6" t="s">
        <v>14</v>
      </c>
      <c r="B67" s="44" t="s">
        <v>80</v>
      </c>
      <c r="C67" s="44"/>
      <c r="D67" s="44"/>
      <c r="E67" s="44"/>
      <c r="F67" s="44"/>
      <c r="G67" s="44"/>
      <c r="H67" s="44"/>
      <c r="I67" s="44"/>
      <c r="J67" s="45"/>
    </row>
    <row r="68" spans="1:10" x14ac:dyDescent="0.25">
      <c r="A68" s="10" t="s">
        <v>15</v>
      </c>
      <c r="B68" s="44" t="s">
        <v>68</v>
      </c>
      <c r="C68" s="44"/>
      <c r="D68" s="44"/>
      <c r="E68" s="44"/>
      <c r="F68" s="44"/>
      <c r="G68" s="44"/>
      <c r="H68" s="44"/>
      <c r="I68" s="44"/>
      <c r="J68" s="45"/>
    </row>
    <row r="69" spans="1:10" x14ac:dyDescent="0.25">
      <c r="A69" s="10" t="s">
        <v>16</v>
      </c>
      <c r="B69" s="44" t="s">
        <v>69</v>
      </c>
      <c r="C69" s="44"/>
      <c r="D69" s="44"/>
      <c r="E69" s="44"/>
      <c r="F69" s="44"/>
      <c r="G69" s="44"/>
      <c r="H69" s="44"/>
      <c r="I69" s="44"/>
      <c r="J69" s="45"/>
    </row>
    <row r="70" spans="1:10" ht="33.75" customHeight="1" x14ac:dyDescent="0.25">
      <c r="A70" s="10" t="s">
        <v>38</v>
      </c>
      <c r="B70" s="44" t="s">
        <v>76</v>
      </c>
      <c r="C70" s="44"/>
      <c r="D70" s="44"/>
      <c r="E70" s="44"/>
      <c r="F70" s="44"/>
      <c r="G70" s="44"/>
      <c r="H70" s="44"/>
      <c r="I70" s="44"/>
      <c r="J70" s="45"/>
    </row>
    <row r="71" spans="1:10" ht="15.75" x14ac:dyDescent="0.25">
      <c r="A71" s="31" t="s">
        <v>17</v>
      </c>
      <c r="B71" s="32"/>
      <c r="C71" s="32"/>
      <c r="D71" s="32"/>
      <c r="E71" s="32"/>
      <c r="F71" s="32"/>
      <c r="G71" s="32"/>
      <c r="H71" s="32"/>
      <c r="I71" s="32"/>
      <c r="J71" s="33"/>
    </row>
    <row r="72" spans="1:10" ht="15.75" x14ac:dyDescent="0.25">
      <c r="A72" s="41" t="s">
        <v>18</v>
      </c>
      <c r="B72" s="42"/>
      <c r="C72" s="42"/>
      <c r="D72" s="42"/>
      <c r="E72" s="42"/>
      <c r="F72" s="42"/>
      <c r="G72" s="42"/>
      <c r="H72" s="42"/>
      <c r="I72" s="42"/>
      <c r="J72" s="43"/>
    </row>
    <row r="73" spans="1:10" x14ac:dyDescent="0.25">
      <c r="A73" s="58" t="s">
        <v>19</v>
      </c>
      <c r="B73" s="59"/>
      <c r="C73" s="60" t="s">
        <v>20</v>
      </c>
      <c r="D73" s="61"/>
      <c r="E73" s="61"/>
      <c r="F73" s="61" t="s">
        <v>21</v>
      </c>
      <c r="G73" s="61"/>
      <c r="H73" s="59"/>
      <c r="I73" s="60" t="s">
        <v>22</v>
      </c>
      <c r="J73" s="62"/>
    </row>
    <row r="74" spans="1:10" x14ac:dyDescent="0.25">
      <c r="A74" s="51">
        <v>307758408</v>
      </c>
      <c r="B74" s="52"/>
      <c r="C74" s="53">
        <v>296085546.69</v>
      </c>
      <c r="D74" s="54"/>
      <c r="E74" s="55"/>
      <c r="F74" s="53">
        <v>162210091.09999999</v>
      </c>
      <c r="G74" s="54"/>
      <c r="H74" s="55"/>
      <c r="I74" s="56">
        <f>+F74/C74</f>
        <v>0.54784873126493105</v>
      </c>
      <c r="J74" s="57"/>
    </row>
    <row r="75" spans="1:10" ht="15.75" x14ac:dyDescent="0.25">
      <c r="A75" s="41" t="s">
        <v>23</v>
      </c>
      <c r="B75" s="42"/>
      <c r="C75" s="42"/>
      <c r="D75" s="42"/>
      <c r="E75" s="42"/>
      <c r="F75" s="42"/>
      <c r="G75" s="42"/>
      <c r="H75" s="42"/>
      <c r="I75" s="42"/>
      <c r="J75" s="43"/>
    </row>
    <row r="76" spans="1:10" ht="15" customHeight="1" x14ac:dyDescent="0.25">
      <c r="A76" s="7"/>
      <c r="B76"/>
      <c r="C76" s="46" t="s">
        <v>24</v>
      </c>
      <c r="D76" s="47"/>
      <c r="E76" s="48" t="s">
        <v>90</v>
      </c>
      <c r="F76" s="49"/>
      <c r="G76" s="48" t="s">
        <v>91</v>
      </c>
      <c r="H76" s="48"/>
      <c r="I76" s="46" t="s">
        <v>25</v>
      </c>
      <c r="J76" s="50"/>
    </row>
    <row r="77" spans="1:10" ht="38.25" x14ac:dyDescent="0.25">
      <c r="A77" s="11" t="s">
        <v>26</v>
      </c>
      <c r="B77" s="12" t="s">
        <v>27</v>
      </c>
      <c r="C77" s="12" t="s">
        <v>39</v>
      </c>
      <c r="D77" s="12" t="s">
        <v>40</v>
      </c>
      <c r="E77" s="12" t="s">
        <v>43</v>
      </c>
      <c r="F77" s="12" t="s">
        <v>44</v>
      </c>
      <c r="G77" s="12" t="s">
        <v>45</v>
      </c>
      <c r="H77" s="12" t="s">
        <v>46</v>
      </c>
      <c r="I77" s="12" t="s">
        <v>47</v>
      </c>
      <c r="J77" s="13" t="s">
        <v>48</v>
      </c>
    </row>
    <row r="78" spans="1:10" ht="60" x14ac:dyDescent="0.25">
      <c r="A78" s="14" t="s">
        <v>82</v>
      </c>
      <c r="B78" s="15" t="s">
        <v>70</v>
      </c>
      <c r="C78" s="16">
        <v>80</v>
      </c>
      <c r="D78" s="17">
        <v>295363180.01999998</v>
      </c>
      <c r="E78" s="17">
        <v>20</v>
      </c>
      <c r="F78" s="17">
        <v>105997380</v>
      </c>
      <c r="G78" s="18">
        <v>37</v>
      </c>
      <c r="H78" s="17">
        <v>48754679.030000001</v>
      </c>
      <c r="I78" s="26">
        <f>+Tabla1347[[#This Row],[Física 
(E)]]/Tabla1347[[#This Row],[Física
(C)]]</f>
        <v>1.85</v>
      </c>
      <c r="J78" s="26">
        <f>+Tabla1347[[#This Row],[Financiera 
 (F)]]/Tabla1347[[#This Row],[Financiera
(D)]]</f>
        <v>0.45996117102139694</v>
      </c>
    </row>
    <row r="79" spans="1:10" ht="15.75" x14ac:dyDescent="0.25">
      <c r="A79" s="31" t="s">
        <v>28</v>
      </c>
      <c r="B79" s="32"/>
      <c r="C79" s="32"/>
      <c r="D79" s="32"/>
      <c r="E79" s="32"/>
      <c r="F79" s="32"/>
      <c r="G79" s="32"/>
      <c r="H79" s="32"/>
      <c r="I79" s="32"/>
      <c r="J79" s="33"/>
    </row>
    <row r="80" spans="1:10" ht="15.75" x14ac:dyDescent="0.25">
      <c r="A80" s="41" t="s">
        <v>29</v>
      </c>
      <c r="B80" s="42"/>
      <c r="C80" s="42"/>
      <c r="D80" s="42"/>
      <c r="E80" s="42"/>
      <c r="F80" s="42"/>
      <c r="G80" s="42"/>
      <c r="H80" s="42"/>
      <c r="I80" s="42"/>
      <c r="J80" s="43"/>
    </row>
    <row r="81" spans="1:10" x14ac:dyDescent="0.25">
      <c r="A81" s="19" t="s">
        <v>30</v>
      </c>
      <c r="B81" s="44" t="s">
        <v>53</v>
      </c>
      <c r="C81" s="44"/>
      <c r="D81" s="44"/>
      <c r="E81" s="44"/>
      <c r="F81" s="44"/>
      <c r="G81" s="44"/>
      <c r="H81" s="44"/>
      <c r="I81" s="44"/>
      <c r="J81" s="45"/>
    </row>
    <row r="82" spans="1:10" ht="70.5" customHeight="1" x14ac:dyDescent="0.25">
      <c r="A82" s="19" t="s">
        <v>31</v>
      </c>
      <c r="B82" s="44" t="s">
        <v>81</v>
      </c>
      <c r="C82" s="44"/>
      <c r="D82" s="44"/>
      <c r="E82" s="44"/>
      <c r="F82" s="44"/>
      <c r="G82" s="44"/>
      <c r="H82" s="44"/>
      <c r="I82" s="44"/>
      <c r="J82" s="45"/>
    </row>
    <row r="83" spans="1:10" x14ac:dyDescent="0.25">
      <c r="A83" s="19" t="s">
        <v>32</v>
      </c>
      <c r="B83" s="44"/>
      <c r="C83" s="44"/>
      <c r="D83" s="44"/>
      <c r="E83" s="44"/>
      <c r="F83" s="44"/>
      <c r="G83" s="44"/>
      <c r="H83" s="44"/>
      <c r="I83" s="44"/>
      <c r="J83" s="45"/>
    </row>
    <row r="84" spans="1:10" ht="48.75" customHeight="1" x14ac:dyDescent="0.25">
      <c r="A84" s="19" t="s">
        <v>33</v>
      </c>
      <c r="B84" s="44" t="s">
        <v>94</v>
      </c>
      <c r="C84" s="44"/>
      <c r="D84" s="44"/>
      <c r="E84" s="44"/>
      <c r="F84" s="44"/>
      <c r="G84" s="44"/>
      <c r="H84" s="44"/>
      <c r="I84" s="44"/>
      <c r="J84" s="45"/>
    </row>
    <row r="85" spans="1:10" ht="15.75" x14ac:dyDescent="0.25">
      <c r="A85" s="31" t="s">
        <v>34</v>
      </c>
      <c r="B85" s="32"/>
      <c r="C85" s="32"/>
      <c r="D85" s="32"/>
      <c r="E85" s="32"/>
      <c r="F85" s="32"/>
      <c r="G85" s="32"/>
      <c r="H85" s="32"/>
      <c r="I85" s="32"/>
      <c r="J85" s="33"/>
    </row>
    <row r="86" spans="1:10" ht="15.75" x14ac:dyDescent="0.25">
      <c r="A86" s="34" t="s">
        <v>35</v>
      </c>
      <c r="B86" s="35"/>
      <c r="C86" s="35"/>
      <c r="D86" s="35"/>
      <c r="E86" s="35"/>
      <c r="F86" s="35"/>
      <c r="G86" s="35"/>
      <c r="H86" s="35"/>
      <c r="I86" s="35"/>
      <c r="J86" s="36"/>
    </row>
    <row r="87" spans="1:10" x14ac:dyDescent="0.25">
      <c r="A87" s="37" t="s">
        <v>41</v>
      </c>
      <c r="B87" s="38"/>
      <c r="C87" s="38"/>
      <c r="D87" s="38"/>
      <c r="E87" s="38"/>
      <c r="F87" s="38"/>
      <c r="G87" s="38"/>
      <c r="H87" s="38"/>
      <c r="I87" s="38"/>
      <c r="J87" s="39"/>
    </row>
    <row r="89" spans="1:10" ht="15.75" x14ac:dyDescent="0.25">
      <c r="A89" s="31" t="s">
        <v>13</v>
      </c>
      <c r="B89" s="32"/>
      <c r="C89" s="32"/>
      <c r="D89" s="32"/>
      <c r="E89" s="32"/>
      <c r="F89" s="32"/>
      <c r="G89" s="32"/>
      <c r="H89" s="32"/>
      <c r="I89" s="32"/>
      <c r="J89" s="33"/>
    </row>
    <row r="90" spans="1:10" x14ac:dyDescent="0.25">
      <c r="A90" s="6" t="s">
        <v>14</v>
      </c>
      <c r="B90" s="44" t="s">
        <v>80</v>
      </c>
      <c r="C90" s="44"/>
      <c r="D90" s="44"/>
      <c r="E90" s="44"/>
      <c r="F90" s="44"/>
      <c r="G90" s="44"/>
      <c r="H90" s="44"/>
      <c r="I90" s="44"/>
      <c r="J90" s="45"/>
    </row>
    <row r="91" spans="1:10" x14ac:dyDescent="0.25">
      <c r="A91" s="10" t="s">
        <v>15</v>
      </c>
      <c r="B91" s="44" t="s">
        <v>68</v>
      </c>
      <c r="C91" s="44"/>
      <c r="D91" s="44"/>
      <c r="E91" s="44"/>
      <c r="F91" s="44"/>
      <c r="G91" s="44"/>
      <c r="H91" s="44"/>
      <c r="I91" s="44"/>
      <c r="J91" s="45"/>
    </row>
    <row r="92" spans="1:10" x14ac:dyDescent="0.25">
      <c r="A92" s="10" t="s">
        <v>16</v>
      </c>
      <c r="B92" s="44" t="s">
        <v>69</v>
      </c>
      <c r="C92" s="44"/>
      <c r="D92" s="44"/>
      <c r="E92" s="44"/>
      <c r="F92" s="44"/>
      <c r="G92" s="44"/>
      <c r="H92" s="44"/>
      <c r="I92" s="44"/>
      <c r="J92" s="45"/>
    </row>
    <row r="93" spans="1:10" ht="29.25" customHeight="1" x14ac:dyDescent="0.25">
      <c r="A93" s="10" t="s">
        <v>38</v>
      </c>
      <c r="B93" s="44" t="s">
        <v>76</v>
      </c>
      <c r="C93" s="44"/>
      <c r="D93" s="44"/>
      <c r="E93" s="44"/>
      <c r="F93" s="44"/>
      <c r="G93" s="44"/>
      <c r="H93" s="44"/>
      <c r="I93" s="44"/>
      <c r="J93" s="45"/>
    </row>
    <row r="94" spans="1:10" ht="15.75" x14ac:dyDescent="0.25">
      <c r="A94" s="31" t="s">
        <v>17</v>
      </c>
      <c r="B94" s="32"/>
      <c r="C94" s="32"/>
      <c r="D94" s="32"/>
      <c r="E94" s="32"/>
      <c r="F94" s="32"/>
      <c r="G94" s="32"/>
      <c r="H94" s="32"/>
      <c r="I94" s="32"/>
      <c r="J94" s="33"/>
    </row>
    <row r="95" spans="1:10" ht="15.75" x14ac:dyDescent="0.25">
      <c r="A95" s="41" t="s">
        <v>18</v>
      </c>
      <c r="B95" s="42"/>
      <c r="C95" s="42"/>
      <c r="D95" s="42"/>
      <c r="E95" s="42"/>
      <c r="F95" s="42"/>
      <c r="G95" s="42"/>
      <c r="H95" s="42"/>
      <c r="I95" s="42"/>
      <c r="J95" s="43"/>
    </row>
    <row r="96" spans="1:10" x14ac:dyDescent="0.25">
      <c r="A96" s="58" t="s">
        <v>19</v>
      </c>
      <c r="B96" s="59"/>
      <c r="C96" s="60" t="s">
        <v>20</v>
      </c>
      <c r="D96" s="61"/>
      <c r="E96" s="61"/>
      <c r="F96" s="61" t="s">
        <v>21</v>
      </c>
      <c r="G96" s="61"/>
      <c r="H96" s="59"/>
      <c r="I96" s="60" t="s">
        <v>22</v>
      </c>
      <c r="J96" s="62"/>
    </row>
    <row r="97" spans="1:10" x14ac:dyDescent="0.25">
      <c r="A97" s="51">
        <v>30851482</v>
      </c>
      <c r="B97" s="52"/>
      <c r="C97" s="53">
        <v>28422206.460000001</v>
      </c>
      <c r="D97" s="54"/>
      <c r="E97" s="55"/>
      <c r="F97" s="53">
        <v>13374727.9</v>
      </c>
      <c r="G97" s="54"/>
      <c r="H97" s="55"/>
      <c r="I97" s="56">
        <f>+F97/C97</f>
        <v>0.47057317379011115</v>
      </c>
      <c r="J97" s="57"/>
    </row>
    <row r="98" spans="1:10" ht="15.75" x14ac:dyDescent="0.25">
      <c r="A98" s="41" t="s">
        <v>23</v>
      </c>
      <c r="B98" s="42"/>
      <c r="C98" s="42"/>
      <c r="D98" s="42"/>
      <c r="E98" s="42"/>
      <c r="F98" s="42"/>
      <c r="G98" s="42"/>
      <c r="H98" s="42"/>
      <c r="I98" s="42"/>
      <c r="J98" s="43"/>
    </row>
    <row r="99" spans="1:10" ht="15" customHeight="1" x14ac:dyDescent="0.25">
      <c r="A99" s="7"/>
      <c r="B99"/>
      <c r="C99" s="46" t="s">
        <v>24</v>
      </c>
      <c r="D99" s="47"/>
      <c r="E99" s="48" t="s">
        <v>90</v>
      </c>
      <c r="F99" s="49"/>
      <c r="G99" s="48" t="s">
        <v>91</v>
      </c>
      <c r="H99" s="48"/>
      <c r="I99" s="46" t="s">
        <v>25</v>
      </c>
      <c r="J99" s="50"/>
    </row>
    <row r="100" spans="1:10" ht="38.25" x14ac:dyDescent="0.25">
      <c r="A100" s="11" t="s">
        <v>26</v>
      </c>
      <c r="B100" s="12" t="s">
        <v>27</v>
      </c>
      <c r="C100" s="12" t="s">
        <v>39</v>
      </c>
      <c r="D100" s="12" t="s">
        <v>40</v>
      </c>
      <c r="E100" s="12" t="s">
        <v>43</v>
      </c>
      <c r="F100" s="12" t="s">
        <v>44</v>
      </c>
      <c r="G100" s="12" t="s">
        <v>45</v>
      </c>
      <c r="H100" s="12" t="s">
        <v>46</v>
      </c>
      <c r="I100" s="12" t="s">
        <v>47</v>
      </c>
      <c r="J100" s="13" t="s">
        <v>48</v>
      </c>
    </row>
    <row r="101" spans="1:10" ht="48" x14ac:dyDescent="0.25">
      <c r="A101" s="14" t="s">
        <v>71</v>
      </c>
      <c r="B101" s="15" t="s">
        <v>72</v>
      </c>
      <c r="C101" s="16">
        <v>11731</v>
      </c>
      <c r="D101" s="17">
        <v>28422206.460000001</v>
      </c>
      <c r="E101" s="17">
        <v>2923</v>
      </c>
      <c r="F101" s="17">
        <v>10494618</v>
      </c>
      <c r="G101" s="18">
        <v>3130</v>
      </c>
      <c r="H101" s="17">
        <v>3692865.62</v>
      </c>
      <c r="I101" s="26">
        <f>+Tabla13458[[#This Row],[Física 
(E)]]/Tabla13458[[#This Row],[Física
(C)]]</f>
        <v>1.0708176530961342</v>
      </c>
      <c r="J101" s="26">
        <f>+Tabla13458[[#This Row],[Financiera 
 (F)]]/Tabla13458[[#This Row],[Financiera
(D)]]</f>
        <v>0.35188185220271956</v>
      </c>
    </row>
    <row r="102" spans="1:10" ht="15.75" x14ac:dyDescent="0.25">
      <c r="A102" s="31" t="s">
        <v>28</v>
      </c>
      <c r="B102" s="32"/>
      <c r="C102" s="32"/>
      <c r="D102" s="32"/>
      <c r="E102" s="32"/>
      <c r="F102" s="32"/>
      <c r="G102" s="32"/>
      <c r="H102" s="32"/>
      <c r="I102" s="32"/>
      <c r="J102" s="33"/>
    </row>
    <row r="103" spans="1:10" ht="15.75" x14ac:dyDescent="0.25">
      <c r="A103" s="41" t="s">
        <v>29</v>
      </c>
      <c r="B103" s="42"/>
      <c r="C103" s="42"/>
      <c r="D103" s="42"/>
      <c r="E103" s="42"/>
      <c r="F103" s="42"/>
      <c r="G103" s="42"/>
      <c r="H103" s="42"/>
      <c r="I103" s="42"/>
      <c r="J103" s="43"/>
    </row>
    <row r="104" spans="1:10" x14ac:dyDescent="0.25">
      <c r="A104" s="19" t="s">
        <v>30</v>
      </c>
      <c r="B104" s="44" t="s">
        <v>83</v>
      </c>
      <c r="C104" s="44"/>
      <c r="D104" s="44"/>
      <c r="E104" s="44"/>
      <c r="F104" s="44"/>
      <c r="G104" s="44"/>
      <c r="H104" s="44"/>
      <c r="I104" s="44"/>
      <c r="J104" s="45"/>
    </row>
    <row r="105" spans="1:10" ht="30" x14ac:dyDescent="0.25">
      <c r="A105" s="19" t="s">
        <v>31</v>
      </c>
      <c r="B105" s="44" t="s">
        <v>77</v>
      </c>
      <c r="C105" s="44"/>
      <c r="D105" s="44"/>
      <c r="E105" s="44"/>
      <c r="F105" s="44"/>
      <c r="G105" s="44"/>
      <c r="H105" s="44"/>
      <c r="I105" s="44"/>
      <c r="J105" s="45"/>
    </row>
    <row r="106" spans="1:10" x14ac:dyDescent="0.25">
      <c r="A106" s="19" t="s">
        <v>32</v>
      </c>
      <c r="B106" s="44"/>
      <c r="C106" s="44"/>
      <c r="D106" s="44"/>
      <c r="E106" s="44"/>
      <c r="F106" s="44"/>
      <c r="G106" s="44"/>
      <c r="H106" s="44"/>
      <c r="I106" s="44"/>
      <c r="J106" s="45"/>
    </row>
    <row r="107" spans="1:10" ht="45.75" customHeight="1" x14ac:dyDescent="0.25">
      <c r="A107" s="19" t="s">
        <v>33</v>
      </c>
      <c r="B107" s="44" t="s">
        <v>95</v>
      </c>
      <c r="C107" s="44"/>
      <c r="D107" s="44"/>
      <c r="E107" s="44"/>
      <c r="F107" s="44"/>
      <c r="G107" s="44"/>
      <c r="H107" s="44"/>
      <c r="I107" s="44"/>
      <c r="J107" s="45"/>
    </row>
    <row r="108" spans="1:10" ht="15.75" x14ac:dyDescent="0.25">
      <c r="A108" s="31" t="s">
        <v>34</v>
      </c>
      <c r="B108" s="32"/>
      <c r="C108" s="32"/>
      <c r="D108" s="32"/>
      <c r="E108" s="32"/>
      <c r="F108" s="32"/>
      <c r="G108" s="32"/>
      <c r="H108" s="32"/>
      <c r="I108" s="32"/>
      <c r="J108" s="33"/>
    </row>
    <row r="109" spans="1:10" ht="15.75" x14ac:dyDescent="0.25">
      <c r="A109" s="34" t="s">
        <v>35</v>
      </c>
      <c r="B109" s="35"/>
      <c r="C109" s="35"/>
      <c r="D109" s="35"/>
      <c r="E109" s="35"/>
      <c r="F109" s="35"/>
      <c r="G109" s="35"/>
      <c r="H109" s="35"/>
      <c r="I109" s="35"/>
      <c r="J109" s="36"/>
    </row>
    <row r="110" spans="1:10" x14ac:dyDescent="0.25">
      <c r="A110" s="37" t="s">
        <v>41</v>
      </c>
      <c r="B110" s="38"/>
      <c r="C110" s="38"/>
      <c r="D110" s="38"/>
      <c r="E110" s="38"/>
      <c r="F110" s="38"/>
      <c r="G110" s="38"/>
      <c r="H110" s="38"/>
      <c r="I110" s="38"/>
      <c r="J110" s="39"/>
    </row>
    <row r="111" spans="1:10" x14ac:dyDescent="0.25">
      <c r="A111" s="25"/>
      <c r="B111" s="25"/>
      <c r="C111" s="25"/>
      <c r="D111" s="25"/>
      <c r="E111" s="25"/>
      <c r="F111" s="25"/>
      <c r="G111" s="25"/>
      <c r="H111" s="25"/>
      <c r="I111" s="25"/>
      <c r="J111" s="25"/>
    </row>
    <row r="112" spans="1:10" x14ac:dyDescent="0.25">
      <c r="A112" s="40" t="s">
        <v>42</v>
      </c>
      <c r="B112" s="40"/>
      <c r="C112" s="40"/>
      <c r="D112" s="40"/>
      <c r="E112" s="40"/>
      <c r="F112" s="40"/>
      <c r="G112" s="40"/>
      <c r="H112" s="40"/>
      <c r="I112" s="40"/>
      <c r="J112" s="40"/>
    </row>
    <row r="113" spans="1:10" x14ac:dyDescent="0.25">
      <c r="A113" s="29"/>
      <c r="B113" s="29"/>
      <c r="C113" s="29"/>
      <c r="D113" s="29"/>
      <c r="F113" s="29"/>
      <c r="G113" s="29"/>
      <c r="H113" s="29"/>
      <c r="I113" s="29"/>
      <c r="J113" s="29"/>
    </row>
    <row r="114" spans="1:10" x14ac:dyDescent="0.25">
      <c r="A114" s="29"/>
      <c r="B114" s="29"/>
      <c r="C114" s="29"/>
      <c r="D114" s="29"/>
      <c r="F114" s="29"/>
      <c r="G114" s="29"/>
      <c r="H114" s="29"/>
      <c r="I114" s="29"/>
      <c r="J114" s="29"/>
    </row>
    <row r="115" spans="1:10" x14ac:dyDescent="0.25">
      <c r="A115" s="30"/>
      <c r="B115" s="30"/>
      <c r="C115" s="30"/>
      <c r="D115" s="30"/>
      <c r="F115" s="30"/>
      <c r="G115" s="30"/>
      <c r="H115" s="30"/>
      <c r="I115" s="30"/>
      <c r="J115" s="30"/>
    </row>
    <row r="116" spans="1:10" x14ac:dyDescent="0.25">
      <c r="A116" s="28" t="s">
        <v>84</v>
      </c>
      <c r="B116" s="28"/>
      <c r="C116" s="28"/>
      <c r="D116" s="28"/>
      <c r="F116" s="28" t="s">
        <v>86</v>
      </c>
      <c r="G116" s="28"/>
      <c r="H116" s="28"/>
      <c r="I116" s="28"/>
      <c r="J116" s="28"/>
    </row>
    <row r="117" spans="1:10" x14ac:dyDescent="0.25">
      <c r="A117" s="28" t="s">
        <v>85</v>
      </c>
      <c r="B117" s="28"/>
      <c r="C117" s="28"/>
      <c r="D117" s="28"/>
      <c r="F117" s="28" t="s">
        <v>87</v>
      </c>
      <c r="G117" s="28"/>
      <c r="H117" s="28"/>
      <c r="I117" s="28"/>
      <c r="J117" s="28"/>
    </row>
  </sheetData>
  <mergeCells count="142">
    <mergeCell ref="C16:J16"/>
    <mergeCell ref="A14:J14"/>
    <mergeCell ref="C15:J15"/>
    <mergeCell ref="C17:J17"/>
    <mergeCell ref="A18:J18"/>
    <mergeCell ref="B19:J19"/>
    <mergeCell ref="B20:J20"/>
    <mergeCell ref="B2:J2"/>
    <mergeCell ref="B3:C3"/>
    <mergeCell ref="D3:H3"/>
    <mergeCell ref="B4:C4"/>
    <mergeCell ref="D4:H4"/>
    <mergeCell ref="A5:J5"/>
    <mergeCell ref="B9:J9"/>
    <mergeCell ref="B12:J12"/>
    <mergeCell ref="B13:J13"/>
    <mergeCell ref="A6:J6"/>
    <mergeCell ref="A7:J7"/>
    <mergeCell ref="A8:J8"/>
    <mergeCell ref="B10:J10"/>
    <mergeCell ref="B11:J11"/>
    <mergeCell ref="B21:J21"/>
    <mergeCell ref="A23:J23"/>
    <mergeCell ref="A24:J24"/>
    <mergeCell ref="A25:B25"/>
    <mergeCell ref="I25:J25"/>
    <mergeCell ref="C25:E25"/>
    <mergeCell ref="F25:H25"/>
    <mergeCell ref="C28:D28"/>
    <mergeCell ref="G28:H28"/>
    <mergeCell ref="C26:E26"/>
    <mergeCell ref="F26:H26"/>
    <mergeCell ref="B22:J22"/>
    <mergeCell ref="A26:B26"/>
    <mergeCell ref="I26:J26"/>
    <mergeCell ref="A27:J27"/>
    <mergeCell ref="A41:J41"/>
    <mergeCell ref="B42:J42"/>
    <mergeCell ref="B43:J43"/>
    <mergeCell ref="B44:J44"/>
    <mergeCell ref="A49:B49"/>
    <mergeCell ref="C49:E49"/>
    <mergeCell ref="F49:H49"/>
    <mergeCell ref="I49:J49"/>
    <mergeCell ref="I28:J28"/>
    <mergeCell ref="E28:F28"/>
    <mergeCell ref="A37:J37"/>
    <mergeCell ref="A38:J38"/>
    <mergeCell ref="A39:J39"/>
    <mergeCell ref="A31:J31"/>
    <mergeCell ref="A32:J32"/>
    <mergeCell ref="B33:J33"/>
    <mergeCell ref="B34:J34"/>
    <mergeCell ref="B35:J35"/>
    <mergeCell ref="B36:J36"/>
    <mergeCell ref="A50:J50"/>
    <mergeCell ref="B45:J45"/>
    <mergeCell ref="A46:J46"/>
    <mergeCell ref="A47:J47"/>
    <mergeCell ref="A48:B48"/>
    <mergeCell ref="C48:E48"/>
    <mergeCell ref="F48:H48"/>
    <mergeCell ref="I48:J48"/>
    <mergeCell ref="A55:J55"/>
    <mergeCell ref="B56:J56"/>
    <mergeCell ref="B57:J57"/>
    <mergeCell ref="B58:J58"/>
    <mergeCell ref="B59:J59"/>
    <mergeCell ref="C51:D51"/>
    <mergeCell ref="E51:F51"/>
    <mergeCell ref="G51:H51"/>
    <mergeCell ref="I51:J51"/>
    <mergeCell ref="A54:J54"/>
    <mergeCell ref="A60:J60"/>
    <mergeCell ref="A61:J61"/>
    <mergeCell ref="A62:J62"/>
    <mergeCell ref="A64:J64"/>
    <mergeCell ref="A66:J66"/>
    <mergeCell ref="B67:J67"/>
    <mergeCell ref="B68:J68"/>
    <mergeCell ref="B69:J69"/>
    <mergeCell ref="B70:J70"/>
    <mergeCell ref="A74:B74"/>
    <mergeCell ref="C74:E74"/>
    <mergeCell ref="F74:H74"/>
    <mergeCell ref="I74:J74"/>
    <mergeCell ref="A75:J75"/>
    <mergeCell ref="A71:J71"/>
    <mergeCell ref="A72:J72"/>
    <mergeCell ref="A73:B73"/>
    <mergeCell ref="C73:E73"/>
    <mergeCell ref="F73:H73"/>
    <mergeCell ref="I73:J73"/>
    <mergeCell ref="A80:J80"/>
    <mergeCell ref="B81:J81"/>
    <mergeCell ref="B82:J82"/>
    <mergeCell ref="B83:J83"/>
    <mergeCell ref="B84:J84"/>
    <mergeCell ref="C76:D76"/>
    <mergeCell ref="E76:F76"/>
    <mergeCell ref="G76:H76"/>
    <mergeCell ref="I76:J76"/>
    <mergeCell ref="A79:J79"/>
    <mergeCell ref="A85:J85"/>
    <mergeCell ref="A86:J86"/>
    <mergeCell ref="A87:J87"/>
    <mergeCell ref="B90:J90"/>
    <mergeCell ref="B91:J91"/>
    <mergeCell ref="B92:J92"/>
    <mergeCell ref="B93:J93"/>
    <mergeCell ref="A94:J94"/>
    <mergeCell ref="A89:J89"/>
    <mergeCell ref="A97:B97"/>
    <mergeCell ref="C97:E97"/>
    <mergeCell ref="F97:H97"/>
    <mergeCell ref="I97:J97"/>
    <mergeCell ref="A98:J98"/>
    <mergeCell ref="A95:J95"/>
    <mergeCell ref="A96:B96"/>
    <mergeCell ref="C96:E96"/>
    <mergeCell ref="F96:H96"/>
    <mergeCell ref="I96:J96"/>
    <mergeCell ref="A103:J103"/>
    <mergeCell ref="B104:J104"/>
    <mergeCell ref="B105:J105"/>
    <mergeCell ref="B106:J106"/>
    <mergeCell ref="B107:J107"/>
    <mergeCell ref="C99:D99"/>
    <mergeCell ref="E99:F99"/>
    <mergeCell ref="G99:H99"/>
    <mergeCell ref="I99:J99"/>
    <mergeCell ref="A102:J102"/>
    <mergeCell ref="A117:D117"/>
    <mergeCell ref="F116:J116"/>
    <mergeCell ref="F117:J117"/>
    <mergeCell ref="A113:D115"/>
    <mergeCell ref="F113:J115"/>
    <mergeCell ref="A108:J108"/>
    <mergeCell ref="A109:J109"/>
    <mergeCell ref="A110:J110"/>
    <mergeCell ref="A112:J112"/>
    <mergeCell ref="A116:D116"/>
  </mergeCells>
  <phoneticPr fontId="22" type="noConversion"/>
  <dataValidations count="16">
    <dataValidation allowBlank="1" showInputMessage="1" showErrorMessage="1" prompt="Monto ejecutado en el trimestre" sqref="H29:H30 H52:H53 H77:H78 H100:H101" xr:uid="{90E46E24-8E3F-4224-9F5D-F387CD76556E}"/>
    <dataValidation allowBlank="1" showInputMessage="1" showErrorMessage="1" prompt="Meta alcanzada en el trimestre" sqref="G29:G30 G52:G53 G77:G78 G100:G101" xr:uid="{078E0B3D-C3D5-4323-9A6F-7DD5AA0A91C9}"/>
    <dataValidation allowBlank="1" showInputMessage="1" showErrorMessage="1" prompt="Monto presupuestado para el producto" sqref="D29:D30 E30:F30 F29 D52:D53 E53:F53 F52 D77:D78 E78:F78 F77 D101:E101 F100:F101 D100" xr:uid="{247AEBBA-5BB4-404D-982B-514E41C68A75}"/>
    <dataValidation allowBlank="1" showInputMessage="1" showErrorMessage="1" prompt="Meta anual del indicador" sqref="C29:C30 E29 E52 C52:C53 E77 C77:C78 E100 C100:C101" xr:uid="{F1CB8B99-164D-4F51-9E69-AECE57493A93}"/>
    <dataValidation allowBlank="1" showInputMessage="1" showErrorMessage="1" prompt="Nombre del indicador" sqref="B29:B30 B52:B53 B77:B78 B100:B101" xr:uid="{3FF3C7F1-052B-4689-97E1-0EEC782A6AE3}"/>
    <dataValidation allowBlank="1" showInputMessage="1" showErrorMessage="1" prompt="Nombre de cada producto" sqref="A29:A30 A52:A53 A77:A78 A100:A101" xr:uid="{2947E0C5-61A1-48DD-8DCD-04F9232477FC}"/>
    <dataValidation allowBlank="1" showInputMessage="1" showErrorMessage="1" prompt="¿En qué consiste el programa?" sqref="B20:J20 B43:J43 B68:J68 B91:J91" xr:uid="{560FC5A9-FF43-4716-9F7E-B2B93944CE32}"/>
    <dataValidation allowBlank="1" showInputMessage="1" showErrorMessage="1" prompt="Presupuesto del programa" sqref="A26:C26 F26 A49:C49 F49 A74:C74 F74 A97:C97 F97" xr:uid="{2C90DB71-EB15-47FB-969B-D3C6779E55E0}"/>
    <dataValidation allowBlank="1" showInputMessage="1" showErrorMessage="1" prompt="Oportunidades de mejora identificadas" sqref="A39:J40 A62:J63 A87:J87 A110:J111" xr:uid="{DA848EFB-3FC8-4206-B557-B09F4E34DBE3}"/>
    <dataValidation allowBlank="1" showInputMessage="1" showErrorMessage="1" prompt="De existir desvío, explicar razones." sqref="B36:J36 B59:J59 B84:J84 B107:J107" xr:uid="{AFA7D318-9AC0-427C-A0DB-AA8B154E1F6F}"/>
    <dataValidation allowBlank="1" showInputMessage="1" showErrorMessage="1" prompt="1. Describir lo plasmado en el presupuesto_x000a_2. Describir lo alcanzado en términos financieros y de producción " sqref="B35 B58 B83 B106" xr:uid="{A72D67B3-A10B-4E8F-9A22-A756D2816C9A}"/>
    <dataValidation allowBlank="1" showInputMessage="1" showErrorMessage="1" prompt="¿En qué consiste el producto? su objetivo" sqref="B34:J34 B57:J57 B82:J82 B105:J105" xr:uid="{9E88C68F-8C27-424A-8B89-FD3AC001BADA}"/>
    <dataValidation allowBlank="1" showInputMessage="1" showErrorMessage="1" prompt="¿A quién va dirigido el programa?, ¿qué característica tiene esta población que requiere ser beneficiada?" sqref="B21:J21 B44:J44 B69:J69 B92:J92" xr:uid="{1FFB9F1E-EF31-41EC-B53B-31C71B45A0F7}"/>
    <dataValidation allowBlank="1" showInputMessage="1" prompt="Nombre del capítulo" sqref="B9:J11" xr:uid="{7B510400-5492-4460-9A17-6F9C9401B683}"/>
    <dataValidation allowBlank="1" sqref="A9" xr:uid="{4E4D531B-D39C-42CD-8509-9C2E6575184D}"/>
    <dataValidation allowBlank="1" showInputMessage="1" showErrorMessage="1" prompt="Nombre del producto" sqref="B56:J56 B81:J81 B104:J104" xr:uid="{31832C3C-A7C6-4135-BEAB-9E6F0596C7D9}"/>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6143, 6144, 6145, 6146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2022-10-19T13:53:26Z</cp:lastPrinted>
  <dcterms:created xsi:type="dcterms:W3CDTF">2021-03-22T15:50:10Z</dcterms:created>
  <dcterms:modified xsi:type="dcterms:W3CDTF">2023-01-16T22:23:32Z</dcterms:modified>
</cp:coreProperties>
</file>